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3\082 Plhoň\"/>
    </mc:Choice>
  </mc:AlternateContent>
  <bookViews>
    <workbookView xWindow="0" yWindow="0" windowWidth="0" windowHeight="0"/>
  </bookViews>
  <sheets>
    <sheet name="Rekapitulace stavby" sheetId="1" r:id="rId1"/>
    <sheet name="1 - chodník" sheetId="2" r:id="rId2"/>
    <sheet name="2 - sanace aktivní zóny -..." sheetId="3" r:id="rId3"/>
    <sheet name="4 - úprava odvodnění" sheetId="4" r:id="rId4"/>
    <sheet name="VRN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chodník'!$C$122:$K$356</definedName>
    <definedName name="_xlnm.Print_Area" localSheetId="1">'1 - chodník'!$C$4:$J$76,'1 - chodník'!$C$82:$J$104,'1 - chodník'!$C$110:$K$356</definedName>
    <definedName name="_xlnm.Print_Titles" localSheetId="1">'1 - chodník'!$122:$122</definedName>
    <definedName name="_xlnm._FilterDatabase" localSheetId="2" hidden="1">'2 - sanace aktivní zóny -...'!$C$119:$K$149</definedName>
    <definedName name="_xlnm.Print_Area" localSheetId="2">'2 - sanace aktivní zóny -...'!$C$4:$J$76,'2 - sanace aktivní zóny -...'!$C$82:$J$101,'2 - sanace aktivní zóny -...'!$C$107:$K$149</definedName>
    <definedName name="_xlnm.Print_Titles" localSheetId="2">'2 - sanace aktivní zóny -...'!$119:$119</definedName>
    <definedName name="_xlnm._FilterDatabase" localSheetId="3" hidden="1">'4 - úprava odvodnění'!$C$124:$K$406</definedName>
    <definedName name="_xlnm.Print_Area" localSheetId="3">'4 - úprava odvodnění'!$C$4:$J$76,'4 - úprava odvodnění'!$C$82:$J$106,'4 - úprava odvodnění'!$C$112:$K$406</definedName>
    <definedName name="_xlnm.Print_Titles" localSheetId="3">'4 - úprava odvodnění'!$124:$124</definedName>
    <definedName name="_xlnm._FilterDatabase" localSheetId="4" hidden="1">'VRN - VRN'!$C$120:$K$155</definedName>
    <definedName name="_xlnm.Print_Area" localSheetId="4">'VRN - VRN'!$C$4:$J$76,'VRN - VRN'!$C$82:$J$102,'VRN - VRN'!$C$108:$K$155</definedName>
    <definedName name="_xlnm.Print_Titles" localSheetId="4">'VRN - VRN'!$120:$120</definedName>
  </definedNames>
  <calcPr/>
</workbook>
</file>

<file path=xl/calcChain.xml><?xml version="1.0" encoding="utf-8"?>
<calcChain xmlns="http://schemas.openxmlformats.org/spreadsheetml/2006/main">
  <c i="5" l="1" r="T149"/>
  <c r="J37"/>
  <c r="J36"/>
  <c i="1" r="AY98"/>
  <c i="5" r="J35"/>
  <c i="1" r="AX98"/>
  <c i="5" r="BI153"/>
  <c r="BH153"/>
  <c r="BG153"/>
  <c r="BF153"/>
  <c r="T153"/>
  <c r="R153"/>
  <c r="P153"/>
  <c r="BI150"/>
  <c r="BH150"/>
  <c r="BG150"/>
  <c r="BF150"/>
  <c r="T150"/>
  <c r="R150"/>
  <c r="P150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4" r="J37"/>
  <c r="J36"/>
  <c i="1" r="AY97"/>
  <c i="4" r="J35"/>
  <c i="1" r="AX97"/>
  <c i="4" r="BI404"/>
  <c r="BH404"/>
  <c r="BG404"/>
  <c r="BF404"/>
  <c r="T404"/>
  <c r="T403"/>
  <c r="R404"/>
  <c r="R403"/>
  <c r="P404"/>
  <c r="P403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T246"/>
  <c r="R253"/>
  <c r="R246"/>
  <c r="P253"/>
  <c r="P246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09"/>
  <c r="BH209"/>
  <c r="BG209"/>
  <c r="BF209"/>
  <c r="T209"/>
  <c r="R209"/>
  <c r="P209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5"/>
  <c r="BH175"/>
  <c r="BG175"/>
  <c r="BF175"/>
  <c r="T175"/>
  <c r="R175"/>
  <c r="P175"/>
  <c r="BI171"/>
  <c r="BH171"/>
  <c r="BG171"/>
  <c r="BF171"/>
  <c r="T171"/>
  <c r="R171"/>
  <c r="P171"/>
  <c r="BI163"/>
  <c r="BH163"/>
  <c r="BG163"/>
  <c r="BF163"/>
  <c r="T163"/>
  <c r="R163"/>
  <c r="P163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3" r="J37"/>
  <c r="J36"/>
  <c i="1" r="AY96"/>
  <c i="3" r="J35"/>
  <c i="1" r="AX96"/>
  <c i="3" r="BI147"/>
  <c r="BH147"/>
  <c r="BG147"/>
  <c r="BF147"/>
  <c r="T147"/>
  <c r="T146"/>
  <c r="R147"/>
  <c r="R146"/>
  <c r="P147"/>
  <c r="P146"/>
  <c r="BI141"/>
  <c r="BH141"/>
  <c r="BG141"/>
  <c r="BF141"/>
  <c r="T141"/>
  <c r="T140"/>
  <c r="R141"/>
  <c r="R140"/>
  <c r="P141"/>
  <c r="P140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2" r="J37"/>
  <c r="J36"/>
  <c i="1" r="AY95"/>
  <c i="2" r="J35"/>
  <c i="1" r="AX95"/>
  <c i="2"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" r="L90"/>
  <c r="AM90"/>
  <c r="AM89"/>
  <c r="L89"/>
  <c r="AM87"/>
  <c r="L87"/>
  <c r="L85"/>
  <c r="L84"/>
  <c i="2" r="J317"/>
  <c r="J290"/>
  <c r="BK343"/>
  <c r="J280"/>
  <c r="BK136"/>
  <c r="J340"/>
  <c r="BK226"/>
  <c r="J184"/>
  <c r="J235"/>
  <c r="J177"/>
  <c r="J307"/>
  <c r="J277"/>
  <c r="BK215"/>
  <c r="BK155"/>
  <c r="J245"/>
  <c r="BK220"/>
  <c r="J354"/>
  <c r="J255"/>
  <c r="BK199"/>
  <c i="3" r="J130"/>
  <c r="J123"/>
  <c i="4" r="BK359"/>
  <c r="BK404"/>
  <c r="J386"/>
  <c r="J404"/>
  <c r="J396"/>
  <c r="BK342"/>
  <c r="BK231"/>
  <c r="J371"/>
  <c r="J226"/>
  <c r="J316"/>
  <c r="J363"/>
  <c r="J335"/>
  <c r="J389"/>
  <c r="BK253"/>
  <c r="BK386"/>
  <c r="J163"/>
  <c r="J381"/>
  <c r="BK327"/>
  <c r="J282"/>
  <c r="BK325"/>
  <c r="BK131"/>
  <c i="2" r="J343"/>
  <c r="BK307"/>
  <c r="J273"/>
  <c r="J336"/>
  <c r="J192"/>
  <c r="J207"/>
  <c r="BK283"/>
  <c r="J324"/>
  <c r="J132"/>
  <c r="J238"/>
  <c r="BK293"/>
  <c r="BK147"/>
  <c r="J223"/>
  <c r="BK126"/>
  <c r="J155"/>
  <c i="3" r="J147"/>
  <c r="BK123"/>
  <c i="4" r="BK190"/>
  <c r="BK155"/>
  <c r="BK352"/>
  <c r="BK310"/>
  <c r="J355"/>
  <c r="BK134"/>
  <c r="BK366"/>
  <c r="J128"/>
  <c r="J131"/>
  <c r="BK186"/>
  <c r="J330"/>
  <c r="J253"/>
  <c r="J217"/>
  <c r="J243"/>
  <c r="BK217"/>
  <c r="BK282"/>
  <c r="BK243"/>
  <c r="J195"/>
  <c r="BK287"/>
  <c r="J291"/>
  <c r="J147"/>
  <c r="BK226"/>
  <c i="5" r="J124"/>
  <c r="BK124"/>
  <c r="BK127"/>
  <c i="2" r="BK280"/>
  <c r="J229"/>
  <c r="BK259"/>
  <c r="J215"/>
  <c r="BK177"/>
  <c i="3" r="BK133"/>
  <c i="4" r="J304"/>
  <c r="BK399"/>
  <c r="J337"/>
  <c r="BK151"/>
  <c r="BK371"/>
  <c r="BK267"/>
  <c r="J359"/>
  <c r="J342"/>
  <c r="BK137"/>
  <c r="J340"/>
  <c r="BK223"/>
  <c r="J258"/>
  <c r="J287"/>
  <c r="BK301"/>
  <c r="BK237"/>
  <c i="5" r="BK153"/>
  <c r="BK130"/>
  <c i="2" r="BK340"/>
  <c r="J287"/>
  <c r="J347"/>
  <c r="J320"/>
  <c r="BK184"/>
  <c r="J330"/>
  <c r="BK169"/>
  <c r="BK255"/>
  <c r="J303"/>
  <c r="BK324"/>
  <c r="J173"/>
  <c r="BK238"/>
  <c r="J203"/>
  <c r="BK161"/>
  <c r="BK273"/>
  <c r="BK290"/>
  <c r="BK350"/>
  <c r="BK129"/>
  <c r="J350"/>
  <c r="BK251"/>
  <c i="3" r="J127"/>
  <c i="4" r="J399"/>
  <c r="BK392"/>
  <c r="BK209"/>
  <c r="J141"/>
  <c r="J313"/>
  <c r="BK141"/>
  <c r="BK363"/>
  <c r="J366"/>
  <c r="J186"/>
  <c r="J307"/>
  <c r="BK335"/>
  <c r="BK171"/>
  <c r="J298"/>
  <c r="BK261"/>
  <c i="5" r="J127"/>
  <c r="BK150"/>
  <c i="2" r="BK317"/>
  <c r="J136"/>
  <c r="BK235"/>
  <c r="BK203"/>
  <c r="BK242"/>
  <c r="BK303"/>
  <c r="J169"/>
  <c r="J283"/>
  <c r="J259"/>
  <c i="3" r="BK141"/>
  <c r="BK130"/>
  <c i="4" r="J237"/>
  <c r="BK330"/>
  <c r="BK128"/>
  <c r="J332"/>
  <c r="J175"/>
  <c r="BK144"/>
  <c r="J231"/>
  <c r="BK147"/>
  <c r="BK275"/>
  <c r="J261"/>
  <c r="BK307"/>
  <c r="J220"/>
  <c r="BK258"/>
  <c i="5" r="J137"/>
  <c i="2" r="BK320"/>
  <c r="BK330"/>
  <c r="J129"/>
  <c r="BK195"/>
  <c r="J147"/>
  <c r="BK245"/>
  <c r="J161"/>
  <c r="J242"/>
  <c i="1" r="AS94"/>
  <c i="4" r="BK396"/>
  <c r="BK340"/>
  <c r="BK313"/>
  <c r="J352"/>
  <c r="BK304"/>
  <c r="J137"/>
  <c r="J278"/>
  <c r="BK201"/>
  <c r="BK349"/>
  <c r="BK332"/>
  <c r="J201"/>
  <c r="BK322"/>
  <c r="BK291"/>
  <c r="J155"/>
  <c i="5" r="J141"/>
  <c i="2" r="BK347"/>
  <c r="J310"/>
  <c r="J293"/>
  <c r="J126"/>
  <c r="J333"/>
  <c r="BK223"/>
  <c r="BK333"/>
  <c r="BK207"/>
  <c r="BK164"/>
  <c r="BK263"/>
  <c r="BK181"/>
  <c r="BK229"/>
  <c r="BK158"/>
  <c r="BK300"/>
  <c r="J251"/>
  <c r="BK354"/>
  <c r="J158"/>
  <c r="BK277"/>
  <c r="J263"/>
  <c r="J199"/>
  <c r="J164"/>
  <c r="BK143"/>
  <c i="3" r="J141"/>
  <c r="J133"/>
  <c i="4" r="BK278"/>
  <c r="BK344"/>
  <c r="J190"/>
  <c r="J325"/>
  <c r="J209"/>
  <c r="BK271"/>
  <c r="J183"/>
  <c r="BK183"/>
  <c r="BK163"/>
  <c r="BK319"/>
  <c r="J223"/>
  <c r="J271"/>
  <c r="J247"/>
  <c i="5" r="J153"/>
  <c r="BK134"/>
  <c r="J150"/>
  <c r="J134"/>
  <c r="BK141"/>
  <c i="2" r="BK336"/>
  <c r="J300"/>
  <c r="J143"/>
  <c r="BK173"/>
  <c r="BK192"/>
  <c r="J268"/>
  <c r="J181"/>
  <c r="BK310"/>
  <c r="BK287"/>
  <c r="J226"/>
  <c r="BK132"/>
  <c r="BK268"/>
  <c r="J195"/>
  <c r="J220"/>
  <c i="3" r="BK147"/>
  <c r="BK127"/>
  <c i="4" r="J319"/>
  <c r="BK381"/>
  <c r="BK389"/>
  <c r="BK316"/>
  <c r="J171"/>
  <c r="J327"/>
  <c r="BK355"/>
  <c r="J344"/>
  <c r="J301"/>
  <c r="J392"/>
  <c r="J151"/>
  <c r="J349"/>
  <c r="J322"/>
  <c r="J144"/>
  <c r="BK220"/>
  <c r="BK195"/>
  <c r="BK247"/>
  <c r="BK337"/>
  <c r="J267"/>
  <c r="BK175"/>
  <c r="BK298"/>
  <c r="J310"/>
  <c r="J275"/>
  <c r="J134"/>
  <c i="5" r="J130"/>
  <c r="BK137"/>
  <c i="2" l="1" r="R198"/>
  <c r="T198"/>
  <c i="3" r="T122"/>
  <c r="T121"/>
  <c r="T120"/>
  <c i="2" r="BK125"/>
  <c r="J125"/>
  <c r="J98"/>
  <c r="BK198"/>
  <c r="J198"/>
  <c r="J100"/>
  <c r="P262"/>
  <c r="R329"/>
  <c r="BK262"/>
  <c r="J262"/>
  <c r="J101"/>
  <c i="3" r="P122"/>
  <c r="P121"/>
  <c r="P120"/>
  <c i="1" r="AU96"/>
  <c i="2" r="BK191"/>
  <c r="J191"/>
  <c r="J99"/>
  <c r="R125"/>
  <c r="P329"/>
  <c r="R262"/>
  <c i="4" r="BK257"/>
  <c r="J257"/>
  <c r="J101"/>
  <c r="P348"/>
  <c i="2" r="P125"/>
  <c r="R191"/>
  <c r="T329"/>
  <c i="4" r="T127"/>
  <c r="P257"/>
  <c r="BK348"/>
  <c r="J348"/>
  <c r="J103"/>
  <c i="2" r="P191"/>
  <c i="4" r="P230"/>
  <c r="BK297"/>
  <c r="J297"/>
  <c r="J102"/>
  <c r="T348"/>
  <c i="2" r="P198"/>
  <c i="3" r="R122"/>
  <c r="R121"/>
  <c r="R120"/>
  <c i="4" r="BK230"/>
  <c r="J230"/>
  <c r="J99"/>
  <c r="R297"/>
  <c r="P380"/>
  <c i="2" r="T125"/>
  <c r="T124"/>
  <c r="T123"/>
  <c r="T191"/>
  <c r="BK329"/>
  <c r="J329"/>
  <c r="J102"/>
  <c i="3" r="BK122"/>
  <c i="4" r="R230"/>
  <c r="P297"/>
  <c r="BK380"/>
  <c r="J380"/>
  <c r="J104"/>
  <c i="2" r="T262"/>
  <c i="4" r="R127"/>
  <c r="T257"/>
  <c r="T380"/>
  <c r="BK127"/>
  <c r="J127"/>
  <c r="J98"/>
  <c r="T230"/>
  <c r="T297"/>
  <c r="R380"/>
  <c i="5" r="BK123"/>
  <c r="J123"/>
  <c r="J98"/>
  <c r="P123"/>
  <c r="R123"/>
  <c r="T123"/>
  <c r="T122"/>
  <c r="T121"/>
  <c r="BK133"/>
  <c r="J133"/>
  <c r="J99"/>
  <c r="P133"/>
  <c r="R133"/>
  <c r="T133"/>
  <c r="BK149"/>
  <c r="J149"/>
  <c r="J101"/>
  <c r="P149"/>
  <c r="R149"/>
  <c i="4" r="P127"/>
  <c r="P126"/>
  <c r="P125"/>
  <c i="1" r="AU97"/>
  <c i="4" r="R257"/>
  <c r="R348"/>
  <c i="2" r="BK353"/>
  <c r="J353"/>
  <c r="J103"/>
  <c i="3" r="BK146"/>
  <c r="J146"/>
  <c r="J100"/>
  <c r="BK140"/>
  <c r="J140"/>
  <c r="J99"/>
  <c i="4" r="BK403"/>
  <c r="J403"/>
  <c r="J105"/>
  <c i="5" r="BK140"/>
  <c r="J140"/>
  <c r="J100"/>
  <c i="4" r="BK246"/>
  <c r="J246"/>
  <c r="J100"/>
  <c i="5" r="E85"/>
  <c r="BE130"/>
  <c r="BE150"/>
  <c r="BE153"/>
  <c r="J89"/>
  <c r="BE127"/>
  <c r="BE134"/>
  <c r="F92"/>
  <c r="BE124"/>
  <c r="BE137"/>
  <c r="BE141"/>
  <c i="4" r="BE163"/>
  <c r="BE267"/>
  <c r="J89"/>
  <c r="BE201"/>
  <c r="F92"/>
  <c r="BE275"/>
  <c r="BE278"/>
  <c r="BE304"/>
  <c r="BE220"/>
  <c r="BE237"/>
  <c r="BE291"/>
  <c r="BE316"/>
  <c r="BE209"/>
  <c r="BE144"/>
  <c r="BE155"/>
  <c r="BE231"/>
  <c r="BE322"/>
  <c r="BE253"/>
  <c r="BE226"/>
  <c r="BE301"/>
  <c r="BE137"/>
  <c r="BE287"/>
  <c r="BE330"/>
  <c r="BE340"/>
  <c r="BE147"/>
  <c r="BE310"/>
  <c r="BE217"/>
  <c r="BE319"/>
  <c r="BE128"/>
  <c r="BE141"/>
  <c r="BE151"/>
  <c r="BE389"/>
  <c i="3" r="J122"/>
  <c r="J98"/>
  <c i="4" r="BE171"/>
  <c r="BE399"/>
  <c r="BE247"/>
  <c r="BE175"/>
  <c r="BE261"/>
  <c r="BE271"/>
  <c r="BE325"/>
  <c r="BE342"/>
  <c r="BE258"/>
  <c r="BE371"/>
  <c r="BE381"/>
  <c r="BE392"/>
  <c r="E85"/>
  <c r="BE134"/>
  <c r="BE344"/>
  <c r="BE349"/>
  <c r="BE352"/>
  <c r="BE359"/>
  <c r="BE183"/>
  <c r="BE190"/>
  <c r="BE195"/>
  <c r="BE223"/>
  <c r="BE282"/>
  <c r="BE298"/>
  <c r="BE307"/>
  <c r="BE313"/>
  <c r="BE327"/>
  <c r="BE332"/>
  <c r="BE335"/>
  <c r="BE337"/>
  <c r="BE363"/>
  <c r="BE366"/>
  <c r="BE386"/>
  <c r="BE404"/>
  <c r="BE396"/>
  <c r="BE131"/>
  <c r="BE186"/>
  <c r="BE243"/>
  <c r="BE355"/>
  <c i="2" r="BK124"/>
  <c r="J124"/>
  <c r="J97"/>
  <c i="3" r="E85"/>
  <c r="J89"/>
  <c r="F117"/>
  <c r="BE123"/>
  <c r="BE127"/>
  <c r="BE130"/>
  <c r="BE133"/>
  <c r="BE141"/>
  <c r="BE147"/>
  <c i="2" r="J117"/>
  <c r="BE136"/>
  <c r="BE215"/>
  <c r="BE169"/>
  <c r="BE184"/>
  <c r="F92"/>
  <c r="BE207"/>
  <c r="BE143"/>
  <c r="BE132"/>
  <c r="BE155"/>
  <c r="BE181"/>
  <c r="E113"/>
  <c r="BE126"/>
  <c r="BE164"/>
  <c r="BE192"/>
  <c r="BE229"/>
  <c r="BE245"/>
  <c r="BE251"/>
  <c r="BE259"/>
  <c r="BE290"/>
  <c r="BE293"/>
  <c r="BE350"/>
  <c r="BE283"/>
  <c r="BE287"/>
  <c r="BE300"/>
  <c r="BE147"/>
  <c r="BE173"/>
  <c r="BE195"/>
  <c r="BE199"/>
  <c r="BE280"/>
  <c r="BE354"/>
  <c r="BE203"/>
  <c r="BE129"/>
  <c r="BE277"/>
  <c r="BE320"/>
  <c r="BE161"/>
  <c r="BE238"/>
  <c r="BE158"/>
  <c r="BE273"/>
  <c r="BE223"/>
  <c r="BE324"/>
  <c r="BE330"/>
  <c r="BE263"/>
  <c r="BE177"/>
  <c r="BE220"/>
  <c r="BE242"/>
  <c r="BE255"/>
  <c r="BE336"/>
  <c r="BE340"/>
  <c r="BE226"/>
  <c r="BE235"/>
  <c r="BE268"/>
  <c r="BE303"/>
  <c r="BE307"/>
  <c r="BE310"/>
  <c r="BE317"/>
  <c r="BE333"/>
  <c r="BE343"/>
  <c r="BE347"/>
  <c i="3" r="J34"/>
  <c i="1" r="AW96"/>
  <c i="4" r="F34"/>
  <c i="1" r="BA97"/>
  <c i="3" r="F36"/>
  <c i="1" r="BC96"/>
  <c i="4" r="F35"/>
  <c i="1" r="BB97"/>
  <c i="4" r="J34"/>
  <c i="1" r="AW97"/>
  <c i="5" r="F35"/>
  <c i="1" r="BB98"/>
  <c i="3" r="F35"/>
  <c i="1" r="BB96"/>
  <c i="5" r="F36"/>
  <c i="1" r="BC98"/>
  <c i="5" r="J34"/>
  <c i="1" r="AW98"/>
  <c i="2" r="F35"/>
  <c i="1" r="BB95"/>
  <c i="2" r="F36"/>
  <c i="1" r="BC95"/>
  <c i="5" r="F34"/>
  <c i="1" r="BA98"/>
  <c i="2" r="F34"/>
  <c i="1" r="BA95"/>
  <c i="2" r="F37"/>
  <c i="1" r="BD95"/>
  <c i="5" r="F37"/>
  <c i="1" r="BD98"/>
  <c i="3" r="F37"/>
  <c i="1" r="BD96"/>
  <c i="4" r="F36"/>
  <c i="1" r="BC97"/>
  <c i="3" r="F34"/>
  <c i="1" r="BA96"/>
  <c i="4" r="F37"/>
  <c i="1" r="BD97"/>
  <c i="2" r="J34"/>
  <c i="1" r="AW95"/>
  <c i="3" l="1" r="BK121"/>
  <c r="J121"/>
  <c r="J97"/>
  <c i="5" r="P122"/>
  <c r="P121"/>
  <c i="1" r="AU98"/>
  <c i="4" r="T126"/>
  <c r="T125"/>
  <c r="R126"/>
  <c r="R125"/>
  <c i="2" r="P124"/>
  <c r="P123"/>
  <c i="1" r="AU95"/>
  <c i="2" r="R124"/>
  <c r="R123"/>
  <c i="5" r="R122"/>
  <c r="R121"/>
  <c i="4" r="BK126"/>
  <c r="J126"/>
  <c r="J97"/>
  <c i="5" r="BK122"/>
  <c r="J122"/>
  <c r="J97"/>
  <c i="4" r="BK125"/>
  <c r="J125"/>
  <c r="J96"/>
  <c i="2" r="BK123"/>
  <c r="J123"/>
  <c r="J96"/>
  <c i="3" r="F33"/>
  <c i="1" r="AZ96"/>
  <c i="4" r="J33"/>
  <c i="1" r="AV97"/>
  <c r="AT97"/>
  <c r="BA94"/>
  <c r="AW94"/>
  <c r="AK30"/>
  <c i="5" r="J33"/>
  <c i="1" r="AV98"/>
  <c r="AT98"/>
  <c r="BB94"/>
  <c r="W31"/>
  <c i="2" r="F33"/>
  <c i="1" r="AZ95"/>
  <c i="3" r="J33"/>
  <c i="1" r="AV96"/>
  <c r="AT96"/>
  <c i="4" r="F33"/>
  <c i="1" r="AZ97"/>
  <c r="BD94"/>
  <c r="W33"/>
  <c i="5" r="F33"/>
  <c i="1" r="AZ98"/>
  <c r="BC94"/>
  <c r="AY94"/>
  <c i="2" r="J33"/>
  <c i="1" r="AV95"/>
  <c r="AT95"/>
  <c i="3" l="1" r="BK120"/>
  <c r="J120"/>
  <c i="5" r="BK121"/>
  <c r="J121"/>
  <c r="J96"/>
  <c i="1" r="AU94"/>
  <c i="3" r="J30"/>
  <c i="1" r="AG96"/>
  <c i="4" r="J30"/>
  <c i="1" r="AG97"/>
  <c r="AN97"/>
  <c r="W32"/>
  <c r="W30"/>
  <c i="2" r="J30"/>
  <c i="1" r="AG95"/>
  <c r="AZ94"/>
  <c r="AV94"/>
  <c r="AK29"/>
  <c r="AX94"/>
  <c i="3" l="1" r="J39"/>
  <c r="J96"/>
  <c i="4" r="J39"/>
  <c i="2" r="J39"/>
  <c i="1" r="AN95"/>
  <c r="AN96"/>
  <c r="W29"/>
  <c i="5" r="J30"/>
  <c i="1" r="AG98"/>
  <c r="AG94"/>
  <c r="AK26"/>
  <c r="AK35"/>
  <c r="AT94"/>
  <c r="AN94"/>
  <c i="5" l="1" r="J39"/>
  <c i="1" r="AN9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<sst xmlns="http://schemas.openxmlformats.org/spreadsheetml/2006/main">
  <si>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</si>
  <si>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</si>
  <si>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</si>
  <si>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</si>
  <si>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</si>
  <si>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{8029dfda-b99b-4904-9dee-34e6bd0f2246}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</si>
  <si>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</si>
  <si>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</si>
  <si>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</si>
  <si>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</si>
  <si>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</si>
  <si>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</si>
  <si>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</si>
  <si>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</si>
  <si>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2023-082-rev2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</si>
  <si>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</si>
  <si>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</si>
  <si>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v obci Červený Újezd</t>
  </si>
  <si>
    <t>KSO:</t>
  </si>
  <si>
    <t>CC-CZ:</t>
  </si>
  <si>
    <t>Místo:</t>
  </si>
  <si>
    <t>Červený Újezd</t>
  </si>
  <si>
    <t>Datum:</t>
  </si>
  <si>
    <t>5. 6. 2023</t>
  </si>
  <si>
    <t>Zadavatel:</t>
  </si>
  <si>
    <t>IČ:</t>
  </si>
  <si>
    <t>00234265</t>
  </si>
  <si>
    <t>Obec Červený Újezd, Unhošťská 26, Červený Újezd</t>
  </si>
  <si>
    <t>DIČ:</t>
  </si>
  <si>
    <t>CZ00234265</t>
  </si>
  <si>
    <t>Uchazeč:</t>
  </si>
  <si>
    <t>Vyplň údaj</t>
  </si>
  <si>
    <t>Projektant:</t>
  </si>
  <si>
    <t>28131339</t>
  </si>
  <si>
    <t>Zenkl CB, spol.s r.o.,Jírovcova 2,České Budějovice</t>
  </si>
  <si>
    <t>CZ28131339</t>
  </si>
  <si>
    <t>True</t>
  </si>
  <si>
    <t>Zpracovatel:</t>
  </si>
  <si>
    <t>75900513</t>
  </si>
  <si>
    <t>Ing. Kateřina Tumpachová</t>
  </si>
  <si>
    <t>CZ7556082479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</si>
  <si>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</si>
  <si>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</si>
  <si>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</si>
  <si>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</si>
  <si>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</si>
  <si>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</si>
  <si>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</si>
  <si>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</si>
  <si>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</si>
  <si>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</si>
  <si>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</si>
  <si>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</si>
  <si>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</si>
  <si>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</si>
  <si>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</si>
  <si>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</si>
  <si>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</si>
  <si>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</si>
  <si>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</si>
  <si>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</si>
  <si>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</si>
  <si>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</si>
  <si>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</si>
  <si>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</si>
  <si>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</si>
  <si>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</si>
  <si>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</si>
  <si>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</si>
  <si>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</si>
  <si>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</si>
  <si>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</si>
  <si>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</si>
  <si>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</si>
  <si>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</si>
  <si>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</si>
  <si>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</si>
  <si>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</si>
  <si>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</si>
  <si>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</si>
  <si>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</si>
  <si>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</si>
  <si>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</si>
  <si>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</si>
  <si>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</si>
  <si>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</si>
  <si>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</si>
  <si>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</si>
  <si>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</si>
  <si>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chodník</t>
  </si>
  <si>
    <t>STA</t>
  </si>
  <si>
    <t>{5fcd6289-eed0-4a36-ab4f-93bd20d34eec}</t>
  </si>
  <si>
    <t>2</t>
  </si>
  <si>
    <t>sanace aktivní zóny - pokud pláň nedosáhne Edef 30 Mpa</t>
  </si>
  <si>
    <t>{98066f06-f5bf-49cc-8114-aef48bf75567}</t>
  </si>
  <si>
    <t>4</t>
  </si>
  <si>
    <t>úprava odvodnění</t>
  </si>
  <si>
    <t>{f3aa0c89-b046-4bb8-8e56-0e7c268de4ac}</t>
  </si>
  <si>
    <t>VRN</t>
  </si>
  <si>
    <t>{85fface2-cbe0-4940-8853-1a4102840e5e}</t>
  </si>
  <si>
    <t>KRYCÍ LIST SOUPISU PRACÍ</t>
  </si>
  <si>
    <t>Objekt:</t>
  </si>
  <si>
    <t>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</si>
  <si>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</si>
  <si>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</si>
  <si>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</si>
  <si>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</si>
  <si>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</si>
  <si>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</si>
  <si>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</si>
  <si>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</si>
  <si>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</si>
  <si>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</si>
  <si>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</si>
  <si>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</si>
  <si>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</si>
  <si>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</si>
  <si>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</si>
  <si>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</si>
  <si>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</si>
  <si>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</si>
  <si>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</si>
  <si>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</si>
  <si>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</si>
  <si>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</si>
  <si>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</si>
  <si>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</si>
  <si>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</si>
  <si>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</si>
  <si>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</si>
  <si>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</si>
  <si>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</si>
  <si>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</si>
  <si>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113107523</t>
  </si>
  <si>
    <t>Odstranění podkladu z kameniva drceného tl přes 200 do 300 mm při překopech strojně pl přes 15 m2</t>
  </si>
  <si>
    <t>m2</t>
  </si>
  <si>
    <t>CS ÚRS 2025 02</t>
  </si>
  <si>
    <t>138000147</t>
  </si>
  <si>
    <t>PP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</si>
  <si>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</si>
  <si>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Online PSC</t>
  </si>
  <si>
    <t>https://podminky.urs.cz/item/CS_URS_2025_02/113107523</t>
  </si>
  <si>
    <t>113107543</t>
  </si>
  <si>
    <t>Odstranění podkladu živičných tl přes 100 do 150 mm při překopech strojně pl přes 15 m2</t>
  </si>
  <si>
    <t>-2041694753</t>
  </si>
  <si>
    <t>Odstranění podkladů nebo krytů při překopech inženýrských sítí s přemístěním hmot na skládku ve vzdálenosti do 3 m nebo s naložením na dopravní prostředek strojně plochy jednotlivě přes 15 m2 živičných, o tl. vrstvy přes 100 do 150 mm</t>
  </si>
  <si>
    <t>https://podminky.urs.cz/item/CS_URS_2025_02/113107543</t>
  </si>
  <si>
    <t>3</t>
  </si>
  <si>
    <t>121151113</t>
  </si>
  <si>
    <t>Sejmutí ornice plochy do 500 m2 tl vrstvy do 200 mm strojně</t>
  </si>
  <si>
    <t>1728847106</t>
  </si>
  <si>
    <t>Sejmutí ornice strojně při souvislé ploše přes 100 do 500 m2, tl. vrstvy do 200 mm</t>
  </si>
  <si>
    <t>https://podminky.urs.cz/item/CS_URS_2025_02/121151113</t>
  </si>
  <si>
    <t>VV</t>
  </si>
  <si>
    <t>159,632+21,179</t>
  </si>
  <si>
    <t>122251103</t>
  </si>
  <si>
    <t>Odkopávky a prokopávky nezapažené v hornině třídy těžitelnosti I skupiny 3 objem do 100 m3 strojně</t>
  </si>
  <si>
    <t>m3</t>
  </si>
  <si>
    <t>1151412088</t>
  </si>
  <si>
    <t>Odkopávky a prokopávky nezapažené strojně v hornině třídy těžitelnosti I skupiny 3 přes 50 do 100 m3</t>
  </si>
  <si>
    <t>https://podminky.urs.cz/item/CS_URS_2025_02/122251103</t>
  </si>
  <si>
    <t>152,03*1,05*0,14</t>
  </si>
  <si>
    <t>20,170*1,05*0,27</t>
  </si>
  <si>
    <t>50</t>
  </si>
  <si>
    <t>Součet</t>
  </si>
  <si>
    <t>5</t>
  </si>
  <si>
    <t>132251101</t>
  </si>
  <si>
    <t>Hloubení rýh nezapažených š do 800 mm v hornině třídy těžitelnosti I skupiny 3 objem do 20 m3 strojně</t>
  </si>
  <si>
    <t>-735152777</t>
  </si>
  <si>
    <t>Hloubení nezapažených rýh šířky do 800 mm strojně s urovnáním dna do předepsaného profilu a spádu v hornině třídy těžitelnosti I skupiny 3 do 20 m3</t>
  </si>
  <si>
    <t>https://podminky.urs.cz/item/CS_URS_2025_02/132251101</t>
  </si>
  <si>
    <t>19,5*0,3*0,5</t>
  </si>
  <si>
    <t>6</t>
  </si>
  <si>
    <t>162251102</t>
  </si>
  <si>
    <t>Vodorovné přemístění přes 20 do 50 m výkopku/sypaniny z horniny třídy těžitelnosti I skupiny 1 až 3</t>
  </si>
  <si>
    <t>1808053341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</si>
  <si>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</si>
  <si>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https://podminky.urs.cz/item/CS_URS_2025_02/162251102</t>
  </si>
  <si>
    <t>ornice na deponii</t>
  </si>
  <si>
    <t>180,811*0,1</t>
  </si>
  <si>
    <t>ornice z deponie</t>
  </si>
  <si>
    <t>18,081</t>
  </si>
  <si>
    <t>7</t>
  </si>
  <si>
    <t>162651112</t>
  </si>
  <si>
    <t>Vodorovné přemístění přes 4 000 do 5000 m výkopku/sypaniny z horniny třídy těžitelnosti I skupiny 1 až 3</t>
  </si>
  <si>
    <t>-1206792689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</si>
  <si>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</si>
  <si>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https://podminky.urs.cz/item/CS_URS_2025_02/162651112</t>
  </si>
  <si>
    <t>8</t>
  </si>
  <si>
    <t>167151101</t>
  </si>
  <si>
    <t>Nakládání výkopku z hornin třídy těžitelnosti I skupiny 1 až 3 do 100 m3</t>
  </si>
  <si>
    <t>-494077720</t>
  </si>
  <si>
    <t>Nakládání, skládání a překládání neulehlého výkopku nebo sypaniny strojně nakládání, množství do 100 m3, z horniny třídy těžitelnosti I, skupiny 1 až 3</t>
  </si>
  <si>
    <t>https://podminky.urs.cz/item/CS_URS_2025_02/167151101</t>
  </si>
  <si>
    <t>9</t>
  </si>
  <si>
    <t>171151103</t>
  </si>
  <si>
    <t>Uložení sypaniny z hornin soudržných do násypů zhutněných strojně</t>
  </si>
  <si>
    <t>1371287357</t>
  </si>
  <si>
    <t>Uložení sypanin do násypů strojně s rozprostřením sypaniny ve vrstvách a s hrubým urovnáním zhutněných z hornin soudržných jakékoliv třídy těžitelnosti</t>
  </si>
  <si>
    <t>https://podminky.urs.cz/item/CS_URS_2025_02/171151103</t>
  </si>
  <si>
    <t>10</t>
  </si>
  <si>
    <t>171251201</t>
  </si>
  <si>
    <t>Uložení sypaniny na skládky nebo meziskládky</t>
  </si>
  <si>
    <t>1508288053</t>
  </si>
  <si>
    <t>Uložení sypaniny na skládky nebo meziskládky bez hutnění s upravením uložené sypaniny do předepsaného tvaru</t>
  </si>
  <si>
    <t>https://podminky.urs.cz/item/CS_URS_2025_02/171251201</t>
  </si>
  <si>
    <t>Prostor pro uložení zeminy dohodne investor s dodavatelem stavby. Předpokládá se uložení na obecní pozemek v blízkosti stavby</t>
  </si>
  <si>
    <t>78,066+2,925/2-10</t>
  </si>
  <si>
    <t>11</t>
  </si>
  <si>
    <t>174151101</t>
  </si>
  <si>
    <t>Zásyp jam, šachet rýh nebo kolem objektů sypaninou se zhutněním</t>
  </si>
  <si>
    <t>-1227355441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</si>
  <si>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</si>
  <si>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</si>
  <si>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2,925/2</t>
  </si>
  <si>
    <t>181351103</t>
  </si>
  <si>
    <t>Rozprostření ornice tl vrstvy do 200 mm pl přes 100 do 500 m2 v rovině nebo ve svahu do 1:5 strojně</t>
  </si>
  <si>
    <t>463162429</t>
  </si>
  <si>
    <t>Rozprostření a urovnání ornice v rovině nebo ve svahu sklonu do 1:5 strojně při souvislé ploše přes 100 do 500 m2, tl. vrstvy do 200 mm</t>
  </si>
  <si>
    <t>https://podminky.urs.cz/item/CS_URS_2025_02/181351103</t>
  </si>
  <si>
    <t>180,811/2</t>
  </si>
  <si>
    <t>13</t>
  </si>
  <si>
    <t>181411131</t>
  </si>
  <si>
    <t>Založení parkového trávníku výsevem pl do 1000 m2 v rovině a ve svahu do 1:5</t>
  </si>
  <si>
    <t>-1571444370</t>
  </si>
  <si>
    <t>Založení trávníku na půdě předem připravené plochy do 1000 m2 výsevem včetně utažení parkového v rovině nebo na svahu do 1:5</t>
  </si>
  <si>
    <t>https://podminky.urs.cz/item/CS_URS_2025_02/181411131</t>
  </si>
  <si>
    <t>180,811</t>
  </si>
  <si>
    <t>14</t>
  </si>
  <si>
    <t>M</t>
  </si>
  <si>
    <t>00572410</t>
  </si>
  <si>
    <t>osivo směs travní parková</t>
  </si>
  <si>
    <t>kg</t>
  </si>
  <si>
    <t>-1927051021</t>
  </si>
  <si>
    <t>180,811*0,035 'Přepočtené koeficientem množství</t>
  </si>
  <si>
    <t>15</t>
  </si>
  <si>
    <t>181951112</t>
  </si>
  <si>
    <t>Úprava pláně v hornině třídy těžitelnosti I skupiny 1 až 3 se zhutněním strojně</t>
  </si>
  <si>
    <t>1976457451</t>
  </si>
  <si>
    <t>Úprava pláně vyrovnáním výškových rozdílů strojně v hornině třídy těžitelnosti I, skupiny 1 až 3 se zhutněním</t>
  </si>
  <si>
    <t>https://podminky.urs.cz/item/CS_URS_2025_02/181951112</t>
  </si>
  <si>
    <t>13,04</t>
  </si>
  <si>
    <t>152,03*1,05</t>
  </si>
  <si>
    <t>20,170*1,05</t>
  </si>
  <si>
    <t>Svislé a kompletní konstrukce</t>
  </si>
  <si>
    <t>16</t>
  </si>
  <si>
    <t>339921132</t>
  </si>
  <si>
    <t>Osazování betonových palisád do betonového základu v řadě výšky prvku přes 0,5 do 1 m</t>
  </si>
  <si>
    <t>m</t>
  </si>
  <si>
    <t>-521867811</t>
  </si>
  <si>
    <t>Osazování palisád betonových v řadě se zabetonováním výšky palisády přes 500 do 1000 mm</t>
  </si>
  <si>
    <t>https://podminky.urs.cz/item/CS_URS_2025_02/339921132</t>
  </si>
  <si>
    <t>17</t>
  </si>
  <si>
    <t>59228408</t>
  </si>
  <si>
    <t>palisáda betonová tyčová hranatá přírodní 110x110x600mm</t>
  </si>
  <si>
    <t>kus</t>
  </si>
  <si>
    <t>798564647</t>
  </si>
  <si>
    <t>19,5*10 'Přepočtené koeficientem množství</t>
  </si>
  <si>
    <t>Komunikace pozemní</t>
  </si>
  <si>
    <t>18</t>
  </si>
  <si>
    <t>564851111</t>
  </si>
  <si>
    <t>Podklad ze štěrkodrtě ŠD plochy přes 100 m2 tl 150 mm</t>
  </si>
  <si>
    <t>-1054634805</t>
  </si>
  <si>
    <t>Podklad ze štěrkodrti ŠD s rozprostřením a zhutněním plochy přes 100 m2, po zhutnění tl. 150 mm</t>
  </si>
  <si>
    <t>https://podminky.urs.cz/item/CS_URS_2025_02/564851111</t>
  </si>
  <si>
    <t>19</t>
  </si>
  <si>
    <t>564871011</t>
  </si>
  <si>
    <t>Podklad ze štěrkodrtě ŠD plochy do 100 m2 tl 250 mm</t>
  </si>
  <si>
    <t>-39253868</t>
  </si>
  <si>
    <t>Podklad ze štěrkodrti ŠD s rozprostřením a zhutněním plochy jednotlivě do 100 m2, po zhutnění tl. 250 mm</t>
  </si>
  <si>
    <t>https://podminky.urs.cz/item/CS_URS_2025_02/564871011</t>
  </si>
  <si>
    <t>20</t>
  </si>
  <si>
    <t>566901232</t>
  </si>
  <si>
    <t>Vyspravení podkladu po překopech inženýrských sítí plochy přes 15 m2 štěrkodrtí tl. 150 mm</t>
  </si>
  <si>
    <t>1025623159</t>
  </si>
  <si>
    <t>Vyspravení podkladu po překopech inženýrských sítí plochy přes 15 m2 s rozprostřením a zhutněním štěrkodrtí tl. 150 mm</t>
  </si>
  <si>
    <t>https://podminky.urs.cz/item/CS_URS_2025_02/566901232</t>
  </si>
  <si>
    <t>Štěrkodrť, třída A ŠDa 150mm</t>
  </si>
  <si>
    <t>13,040+152,03*0,10</t>
  </si>
  <si>
    <t>Štěrkodrť, třída B ŠDb min 150mm</t>
  </si>
  <si>
    <t>13,040</t>
  </si>
  <si>
    <t>566901161</t>
  </si>
  <si>
    <t>Vyspravení podkladu po překopech inženýrských sítí plochy do 15 m2 obalovaným kamenivem ACP (OK) tl. 100 mm</t>
  </si>
  <si>
    <t>1711912864</t>
  </si>
  <si>
    <t>Vyspravení podkladu po překopech inženýrských sítí plochy do 15 m2 s rozprostřením a zhutněním obalovaným kamenivem ACP (OK) tl. 100 mm</t>
  </si>
  <si>
    <t>https://podminky.urs.cz/item/CS_URS_2025_02/566901161</t>
  </si>
  <si>
    <t>Asfaltový beton – podkladní vrstva ACP16+ 70mm</t>
  </si>
  <si>
    <t>22</t>
  </si>
  <si>
    <t>572340111</t>
  </si>
  <si>
    <t>Vyspravení krytu komunikací po překopech pl do 15 m2 asfaltovým betonem ACO (AB) tl přes 30 do 50 mm</t>
  </si>
  <si>
    <t>1193914122</t>
  </si>
  <si>
    <t>Vyspravení krytu komunikací po překopech inženýrských sítí plochy do 15 m2 asfaltovým betonem ACO (AB), po zhutnění tl. přes 30 do 50 mm</t>
  </si>
  <si>
    <t>https://podminky.urs.cz/item/CS_URS_2025_02/572340111</t>
  </si>
  <si>
    <t>23</t>
  </si>
  <si>
    <t>573111113</t>
  </si>
  <si>
    <t>Postřik živičný infiltrační s posypem z asfaltu množství 1,5 kg/m2</t>
  </si>
  <si>
    <t>-1653565350</t>
  </si>
  <si>
    <t>Postřik infiltrační PI z asfaltu silničního s posypem kamenivem, v množství 1,50 kg/m2</t>
  </si>
  <si>
    <t>https://podminky.urs.cz/item/CS_URS_2025_02/573111113</t>
  </si>
  <si>
    <t>24</t>
  </si>
  <si>
    <t>573231108</t>
  </si>
  <si>
    <t>Postřik živičný spojovací ze silniční emulze v množství 0,50 kg/m2</t>
  </si>
  <si>
    <t>1585137889</t>
  </si>
  <si>
    <t>Postřik spojovací PS bez posypu kamenivem ze silniční emulze, v množství 0,50 kg/m2</t>
  </si>
  <si>
    <t>https://podminky.urs.cz/item/CS_URS_2025_02/573231108</t>
  </si>
  <si>
    <t>25</t>
  </si>
  <si>
    <t>596211112</t>
  </si>
  <si>
    <t>Kladení zámkové dlažby komunikací pro pěší ručně tl 60 mm skupiny A pl přes 100 do 300 m2</t>
  </si>
  <si>
    <t>1312001064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</si>
  <si>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</si>
  <si>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https://podminky.urs.cz/item/CS_URS_2025_02/596211112</t>
  </si>
  <si>
    <t>146,09</t>
  </si>
  <si>
    <t>2,36+3,58</t>
  </si>
  <si>
    <t>26</t>
  </si>
  <si>
    <t>59245018</t>
  </si>
  <si>
    <t>dlažba tvar obdélník betonová 200x100x60mm přírodní</t>
  </si>
  <si>
    <t>622081779</t>
  </si>
  <si>
    <t>146,09*1,05 'Přepočtené koeficientem množství</t>
  </si>
  <si>
    <t>27</t>
  </si>
  <si>
    <t>59245006</t>
  </si>
  <si>
    <t>dlažba tvar obdélník betonová pro nevidomé 200x100x60mm barevná</t>
  </si>
  <si>
    <t>2052664786</t>
  </si>
  <si>
    <t>5,94*1,1 'Přepočtené koeficientem množství</t>
  </si>
  <si>
    <t>28</t>
  </si>
  <si>
    <t>596211114</t>
  </si>
  <si>
    <t>Příplatek za kombinaci dvou barev u kladení betonových dlažeb komunikací pro pěší ručně tl 60 mm skupiny A</t>
  </si>
  <si>
    <t>446976348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</si>
  <si>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</si>
  <si>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https://podminky.urs.cz/item/CS_URS_2025_02/596211114</t>
  </si>
  <si>
    <t>29</t>
  </si>
  <si>
    <t>596212210</t>
  </si>
  <si>
    <t>Kladení zámkové dlažby pozemních komunikací ručně tl 80 mm skupiny A pl do 50 m2</t>
  </si>
  <si>
    <t>-535619784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</si>
  <si>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</si>
  <si>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https://podminky.urs.cz/item/CS_URS_2025_02/596212210</t>
  </si>
  <si>
    <t>4,02+12,15</t>
  </si>
  <si>
    <t>1,46+1,27*2</t>
  </si>
  <si>
    <t>30</t>
  </si>
  <si>
    <t>59245020</t>
  </si>
  <si>
    <t>dlažba tvar obdélník betonová 200x100x80mm přírodní</t>
  </si>
  <si>
    <t>-1494308075</t>
  </si>
  <si>
    <t>16,17*1,05 'Přepočtené koeficientem množství</t>
  </si>
  <si>
    <t>31</t>
  </si>
  <si>
    <t>59245226</t>
  </si>
  <si>
    <t>dlažba tvar obdélník betonová pro nevidomé 200x100x80mm barevná</t>
  </si>
  <si>
    <t>-195607734</t>
  </si>
  <si>
    <t>4*1,1 'Přepočtené koeficientem množství</t>
  </si>
  <si>
    <t>32</t>
  </si>
  <si>
    <t>596212214</t>
  </si>
  <si>
    <t>Příplatek za kombinaci dvou barev u betonových dlažeb pozemních komunikací ručně tl 80 mm skupiny A</t>
  </si>
  <si>
    <t>1642134755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</si>
  <si>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</si>
  <si>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https://podminky.urs.cz/item/CS_URS_2025_02/596212214</t>
  </si>
  <si>
    <t>Ostatní konstrukce a práce, bourání</t>
  </si>
  <si>
    <t>33</t>
  </si>
  <si>
    <t>914111111</t>
  </si>
  <si>
    <t>Montáž svislé dopravní značky do velikosti 1 m2 objímkami na sloupek nebo konzolu</t>
  </si>
  <si>
    <t>144529102</t>
  </si>
  <si>
    <t>Montáž svislé dopravní značky základní velikosti do 1 m2 objímkami na sloupky nebo konzoly</t>
  </si>
  <si>
    <t>https://podminky.urs.cz/item/CS_URS_2025_02/914111111</t>
  </si>
  <si>
    <t>přemístění značky</t>
  </si>
  <si>
    <t>34</t>
  </si>
  <si>
    <t>914511111</t>
  </si>
  <si>
    <t>Montáž sloupku dopravních značek délky do 3,5 m s betonovým základem</t>
  </si>
  <si>
    <t>-884472346</t>
  </si>
  <si>
    <t>Montáž sloupku dopravních značek délky do 3,5 m do betonového základu</t>
  </si>
  <si>
    <t>https://podminky.urs.cz/item/CS_URS_2025_02/914511111</t>
  </si>
  <si>
    <t>35</t>
  </si>
  <si>
    <t>915221122</t>
  </si>
  <si>
    <t>Vodorovné dopravní značení vodící čáry přerušované š 250 mm retroreflexní bílý plast</t>
  </si>
  <si>
    <t>322779096</t>
  </si>
  <si>
    <t>Vodorovné dopravní značení stříkaným plastem vodící čára bílá šířky 250 mm přerušovaná retroreflexní</t>
  </si>
  <si>
    <t>https://podminky.urs.cz/item/CS_URS_2025_02/915221122</t>
  </si>
  <si>
    <t>5,8+5,5</t>
  </si>
  <si>
    <t>36</t>
  </si>
  <si>
    <t>915321115</t>
  </si>
  <si>
    <t>Předformátované vodorovné dopravní značení vodící pás pro slabozraké</t>
  </si>
  <si>
    <t>28148327</t>
  </si>
  <si>
    <t>Vodorovné značení předformovaným termoplastem vodící pás pro slabozraké z 6 proužků</t>
  </si>
  <si>
    <t>https://podminky.urs.cz/item/CS_URS_2025_02/915321115</t>
  </si>
  <si>
    <t>37</t>
  </si>
  <si>
    <t>915611111</t>
  </si>
  <si>
    <t>Předznačení vodorovného liniového značení</t>
  </si>
  <si>
    <t>-2122526630</t>
  </si>
  <si>
    <t>Předznačení pro vodorovné značení stříkané barvou nebo prováděné z nátěrových hmot liniové dělicí čáry, vodicí proužky</t>
  </si>
  <si>
    <t>https://podminky.urs.cz/item/CS_URS_2025_02/915611111</t>
  </si>
  <si>
    <t>38</t>
  </si>
  <si>
    <t>916131113</t>
  </si>
  <si>
    <t>Osazení silničního obrubníku betonového ležatého s boční opěrou do lože z betonu prostého</t>
  </si>
  <si>
    <t>1405903840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</si>
  <si>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</si>
  <si>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https://podminky.urs.cz/item/CS_URS_2025_02/916131113</t>
  </si>
  <si>
    <t>3,2+3,7+4,6</t>
  </si>
  <si>
    <t>39</t>
  </si>
  <si>
    <t>59217029</t>
  </si>
  <si>
    <t>obrubník betonový silniční nájezdový 1000x150x150mm</t>
  </si>
  <si>
    <t>-712610650</t>
  </si>
  <si>
    <t>11,5*1,05 'Přepočtené koeficientem množství</t>
  </si>
  <si>
    <t>40</t>
  </si>
  <si>
    <t>916131213</t>
  </si>
  <si>
    <t>Osazení silničního obrubníku betonového stojatého s boční opěrou do lože z betonu prostého</t>
  </si>
  <si>
    <t>760210793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</si>
  <si>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</si>
  <si>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https://podminky.urs.cz/item/CS_URS_2025_02/916131213</t>
  </si>
  <si>
    <t>41</t>
  </si>
  <si>
    <t>59217031</t>
  </si>
  <si>
    <t>obrubník betonový silniční 1000x150x250mm</t>
  </si>
  <si>
    <t>-67467787</t>
  </si>
  <si>
    <t>4,6*2</t>
  </si>
  <si>
    <t>99,9</t>
  </si>
  <si>
    <t>-4,5-3,2-3,7</t>
  </si>
  <si>
    <t>97,7*1,05 'Přepočtené koeficientem množství</t>
  </si>
  <si>
    <t>42</t>
  </si>
  <si>
    <t>59217030</t>
  </si>
  <si>
    <t>obrubník betonový silniční přechodový 1000x150x150-250mm</t>
  </si>
  <si>
    <t>969374505</t>
  </si>
  <si>
    <t>6*1,05 'Přepočtené koeficientem množství</t>
  </si>
  <si>
    <t>43</t>
  </si>
  <si>
    <t>916231213</t>
  </si>
  <si>
    <t>Osazení chodníkového obrubníku betonového stojatého s boční opěrou do lože z betonu prostého</t>
  </si>
  <si>
    <t>2000408267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</si>
  <si>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</si>
  <si>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</si>
  <si>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>94,8+1,5*3+3,2+2,6+2,4+5,0</t>
  </si>
  <si>
    <t>44</t>
  </si>
  <si>
    <t>59217016</t>
  </si>
  <si>
    <t>obrubník betonový chodníkový 1000x80x250mm</t>
  </si>
  <si>
    <t>-1984533655</t>
  </si>
  <si>
    <t>112,5*1,05 'Přepočtené koeficientem množství</t>
  </si>
  <si>
    <t>45</t>
  </si>
  <si>
    <t>916991121</t>
  </si>
  <si>
    <t>Lože pod obrubníky, krajníky nebo obruby z dlažebních kostek z betonu prostého</t>
  </si>
  <si>
    <t>1451832300</t>
  </si>
  <si>
    <t>Lože pod obrubníky, krajníky nebo obruby z dlažebních kostek z betonu prostého</t>
  </si>
  <si>
    <t>https://podminky.urs.cz/item/CS_URS_2025_02/916991121</t>
  </si>
  <si>
    <t>11,5*0,07</t>
  </si>
  <si>
    <t>103,7*0,06</t>
  </si>
  <si>
    <t>112,5*0,05</t>
  </si>
  <si>
    <t>46</t>
  </si>
  <si>
    <t>919732211</t>
  </si>
  <si>
    <t>Styčná spára napojení nového živičného povrchu na stávající za tepla š 15 mm hl 25 mm s prořezáním</t>
  </si>
  <si>
    <t>2049916625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</si>
  <si>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</si>
  <si>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https://podminky.urs.cz/item/CS_URS_2025_02/919732211</t>
  </si>
  <si>
    <t>47</t>
  </si>
  <si>
    <t>919735113</t>
  </si>
  <si>
    <t>Řezání stávajícího živičného krytu hl přes 100 do 150 mm</t>
  </si>
  <si>
    <t>-152907595</t>
  </si>
  <si>
    <t>Řezání stávajícího živičného krytu nebo podkladu hloubky přes 100 do 150 mm</t>
  </si>
  <si>
    <t>https://podminky.urs.cz/item/CS_URS_2025_02/919735113</t>
  </si>
  <si>
    <t>39,75+5,53</t>
  </si>
  <si>
    <t>48</t>
  </si>
  <si>
    <t>966006132</t>
  </si>
  <si>
    <t>Odstranění značek dopravních nebo orientačních se sloupky s betonovými patkami</t>
  </si>
  <si>
    <t>46352451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</si>
  <si>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</si>
  <si>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https://podminky.urs.cz/item/CS_URS_2025_02/966006132</t>
  </si>
  <si>
    <t>997</t>
  </si>
  <si>
    <t>Přesun sutě</t>
  </si>
  <si>
    <t>49</t>
  </si>
  <si>
    <t>997013847</t>
  </si>
  <si>
    <t>Poplatek za uložení na skládce (skládkovné) odpadu asfaltového s dehtem kód odpadu 17 03 01</t>
  </si>
  <si>
    <t>t</t>
  </si>
  <si>
    <t>343752166</t>
  </si>
  <si>
    <t>Poplatek za uložení stavebního odpadu na skládce (skládkovné) asfaltového s obsahem dehtu zatříděného do Katalogu odpadů pod kódem 17 03 01</t>
  </si>
  <si>
    <t>https://podminky.urs.cz/item/CS_URS_2025_02/997013847</t>
  </si>
  <si>
    <t>997221551</t>
  </si>
  <si>
    <t>Vodorovná doprava suti ze sypkých materiálů do 1 km</t>
  </si>
  <si>
    <t>2007186985</t>
  </si>
  <si>
    <t>Vodorovná doprava suti bez naložení, ale se složením a s hrubým urovnáním ze sypkých materiálů, na vzdálenost do 1 km</t>
  </si>
  <si>
    <t>https://podminky.urs.cz/item/CS_URS_2025_02/997221551</t>
  </si>
  <si>
    <t>51</t>
  </si>
  <si>
    <t>997221559</t>
  </si>
  <si>
    <t>Příplatek ZKD 1 km u vodorovné dopravy suti ze sypkých materiálů</t>
  </si>
  <si>
    <t>1712407308</t>
  </si>
  <si>
    <t>Vodorovná doprava suti bez naložení, ale se složením a s hrubým urovnáním Příplatek k ceně za každý další i započatý 1 km přes 1 km</t>
  </si>
  <si>
    <t>https://podminky.urs.cz/item/CS_URS_2025_02/997221559</t>
  </si>
  <si>
    <t>5,738*19 'Přepočtené koeficientem množství</t>
  </si>
  <si>
    <t>52</t>
  </si>
  <si>
    <t>997221561</t>
  </si>
  <si>
    <t>Vodorovná doprava suti z kusových materiálů do 1 km</t>
  </si>
  <si>
    <t>-910196144</t>
  </si>
  <si>
    <t>Vodorovná doprava suti bez naložení, ale se složením a s hrubým urovnáním z kusových materiálů, na vzdálenost do 1 km</t>
  </si>
  <si>
    <t>https://podminky.urs.cz/item/CS_URS_2025_02/997221561</t>
  </si>
  <si>
    <t>53</t>
  </si>
  <si>
    <t>997221569</t>
  </si>
  <si>
    <t>Příplatek ZKD 1 km u vodorovné dopravy suti z kusových materiálů</t>
  </si>
  <si>
    <t>598157086</t>
  </si>
  <si>
    <t>https://podminky.urs.cz/item/CS_URS_2025_02/997221569</t>
  </si>
  <si>
    <t>4,121*19 'Přepočtené koeficientem množství</t>
  </si>
  <si>
    <t>54</t>
  </si>
  <si>
    <t>997221611</t>
  </si>
  <si>
    <t>Nakládání suti na dopravní prostředky pro vodorovnou dopravu</t>
  </si>
  <si>
    <t>742097050</t>
  </si>
  <si>
    <t>Nakládání na dopravní prostředky pro vodorovnou dopravu suti</t>
  </si>
  <si>
    <t>https://podminky.urs.cz/item/CS_URS_2025_02/997221611</t>
  </si>
  <si>
    <t>55</t>
  </si>
  <si>
    <t>997221873</t>
  </si>
  <si>
    <t>Poplatek za uložení stavebního odpadu na recyklační skládce (skládkovné) zeminy a kamení zatříděného do Katalogu odpadů pod kódem 17 05 04</t>
  </si>
  <si>
    <t>441524739</t>
  </si>
  <si>
    <t>https://podminky.urs.cz/item/CS_URS_2025_02/997221873</t>
  </si>
  <si>
    <t>998</t>
  </si>
  <si>
    <t>Přesun hmot</t>
  </si>
  <si>
    <t>56</t>
  </si>
  <si>
    <t>998223011</t>
  </si>
  <si>
    <t>Přesun hmot pro pozemní komunikace s krytem dlážděným</t>
  </si>
  <si>
    <t>-1635885909</t>
  </si>
  <si>
    <t>Přesun hmot pro pozemní komunikace s krytem dlážděným dopravní vzdálenost do 200 m jakékoliv délky objektu</t>
  </si>
  <si>
    <t>https://podminky.urs.cz/item/CS_URS_2025_02/998223011</t>
  </si>
  <si>
    <t>2 - sanace aktivní zóny - pokud pláň nedosáhne Edef 30 Mpa</t>
  </si>
  <si>
    <t>678106845</t>
  </si>
  <si>
    <t>193,851*0,5</t>
  </si>
  <si>
    <t>-1121401922</t>
  </si>
  <si>
    <t>416529654</t>
  </si>
  <si>
    <t>1405464231</t>
  </si>
  <si>
    <t>564871111</t>
  </si>
  <si>
    <t>Podklad ze štěrkodrtě ŠD plochy přes 100 m2 tl 250 mm</t>
  </si>
  <si>
    <t>-551581756</t>
  </si>
  <si>
    <t>Podklad ze štěrkodrti ŠD s rozprostřením a zhutněním plochy přes 100 m2, po zhutnění tl. 250 mm</t>
  </si>
  <si>
    <t>https://podminky.urs.cz/item/CS_URS_2025_02/564871111</t>
  </si>
  <si>
    <t>hutněný štěrk frakce 0/125</t>
  </si>
  <si>
    <t>96,926*2</t>
  </si>
  <si>
    <t>998225111</t>
  </si>
  <si>
    <t>Přesun hmot pro pozemní komunikace s krytem z kamene, monolitickým betonovým nebo živičným</t>
  </si>
  <si>
    <t>1783887579</t>
  </si>
  <si>
    <t>Přesun hmot pro komunikace s krytem z kameniva, monolitickým betonovým nebo živičným dopravní vzdálenost do 200 m jakékoliv délky objektu</t>
  </si>
  <si>
    <t>https://podminky.urs.cz/item/CS_URS_2025_02/998225111</t>
  </si>
  <si>
    <t>4 - úprava odvodnění</t>
  </si>
  <si>
    <t xml:space="preserve">    2 - Zakládání</t>
  </si>
  <si>
    <t xml:space="preserve">    4 - Vodorovné konstrukce</t>
  </si>
  <si>
    <t xml:space="preserve">    8 - Vedení trubní dálková a přípojná</t>
  </si>
  <si>
    <t>113107323</t>
  </si>
  <si>
    <t>Odstranění podkladu z kameniva drceného tl přes 200 do 300 mm strojně pl do 50 m2</t>
  </si>
  <si>
    <t>1263966138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</si>
  <si>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</si>
  <si>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https://podminky.urs.cz/item/CS_URS_2025_02/113107323</t>
  </si>
  <si>
    <t>113107324</t>
  </si>
  <si>
    <t>Odstranění podkladu z kameniva drceného tl přes 300 do 400 mm strojně pl do 50 m2</t>
  </si>
  <si>
    <t>-1930088622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</si>
  <si>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</si>
  <si>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https://podminky.urs.cz/item/CS_URS_2025_02/113107324</t>
  </si>
  <si>
    <t>113107325</t>
  </si>
  <si>
    <t>Odstranění podkladu z kameniva drceného tl přes 400 do 500 mm strojně pl do 50 m2</t>
  </si>
  <si>
    <t>524069479</t>
  </si>
  <si>
    <t>Odstranění podkladů nebo krytů strojně plochy jednotlivě do 50 m2 s přemístěním hmot na skládku na vzdálenost do 3 m nebo s naložením na dopravní prostředek z kameniva hrubého drceného, o tl. vrstvy přes 400 do 500 mm</t>
  </si>
  <si>
    <t>https://podminky.urs.cz/item/CS_URS_2025_02/113107325</t>
  </si>
  <si>
    <t>113154512</t>
  </si>
  <si>
    <t>Frézování živičného krytu tl 40 mm pruh š do 0,5 m pl do 500 m2</t>
  </si>
  <si>
    <t>1852567909</t>
  </si>
  <si>
    <t>Frézování živičného podkladu nebo krytu s naložením hmot na dopravní prostředek plochy do 500 m2 pruhu šířky do 0,5 m, tloušťky vrstvy 40 mm</t>
  </si>
  <si>
    <t>https://podminky.urs.cz/item/CS_URS_2025_02/113154512</t>
  </si>
  <si>
    <t>2,5+5,2</t>
  </si>
  <si>
    <t>113154513</t>
  </si>
  <si>
    <t>Frézování živičného krytu tl 50 mm pruh š do 0,5 m pl do 500 m2</t>
  </si>
  <si>
    <t>1950187397</t>
  </si>
  <si>
    <t>Frézování živičného podkladu nebo krytu s naložením hmot na dopravní prostředek plochy do 500 m2 pruhu šířky do 0,5 m, tloušťky vrstvy 50 mm</t>
  </si>
  <si>
    <t>https://podminky.urs.cz/item/CS_URS_2025_02/113154513</t>
  </si>
  <si>
    <t>113154517</t>
  </si>
  <si>
    <t>Frézování živičného krytu tl 90 mm pruh š do 0,5 m pl do 500 m2</t>
  </si>
  <si>
    <t>-1359555092</t>
  </si>
  <si>
    <t>Frézování živičného podkladu nebo krytu s naložením hmot na dopravní prostředek plochy do 500 m2 pruhu šířky do 0,5 m, tloušťky vrstvy 90 mm</t>
  </si>
  <si>
    <t>https://podminky.urs.cz/item/CS_URS_2025_02/113154517</t>
  </si>
  <si>
    <t>121151103</t>
  </si>
  <si>
    <t>Sejmutí ornice plochy do 100 m2 tl vrstvy do 200 mm strojně</t>
  </si>
  <si>
    <t>1178227079</t>
  </si>
  <si>
    <t>Sejmutí ornice strojně při souvislé ploše do 100 m2, tl. vrstvy do 200 mm</t>
  </si>
  <si>
    <t>https://podminky.urs.cz/item/CS_URS_2025_02/121151103</t>
  </si>
  <si>
    <t>43,8*0,15</t>
  </si>
  <si>
    <t>122251101</t>
  </si>
  <si>
    <t>Odkopávky a prokopávky nezapažené v hornině třídy těžitelnosti I skupiny 3 objem do 20 m3 strojně</t>
  </si>
  <si>
    <t>-1730138024</t>
  </si>
  <si>
    <t>Odkopávky a prokopávky nezapažené strojně v hornině třídy těžitelnosti I skupiny 3 do 20 m3</t>
  </si>
  <si>
    <t>https://podminky.urs.cz/item/CS_URS_2025_02/122251101</t>
  </si>
  <si>
    <t>42,0*0,25/2</t>
  </si>
  <si>
    <t>131251100</t>
  </si>
  <si>
    <t>Hloubení jam nezapažených v hornině třídy těžitelnosti I skupiny 3 objem do 20 m3 strojně</t>
  </si>
  <si>
    <t>-1551838994</t>
  </si>
  <si>
    <t>Hloubení nezapažených jam a zářezů strojně s urovnáním dna do předepsaného profilu a spádu v hornině třídy těžitelnosti I skupiny 3 do 20 m3</t>
  </si>
  <si>
    <t>https://podminky.urs.cz/item/CS_URS_2025_02/131251100</t>
  </si>
  <si>
    <t xml:space="preserve"> - zemní práce v místě vsakovacího objektu</t>
  </si>
  <si>
    <t>0,44*1,9*1,5</t>
  </si>
  <si>
    <t xml:space="preserve"> - zemní práce v místě uliční vpusti</t>
  </si>
  <si>
    <t>0,25*1,53*1,5</t>
  </si>
  <si>
    <t>-1424200087</t>
  </si>
  <si>
    <t xml:space="preserve"> - zemní práce v místě odvodňovacího rigolu </t>
  </si>
  <si>
    <t>15,0*0,3</t>
  </si>
  <si>
    <t xml:space="preserve"> - zemní práce v místě uložení trubek</t>
  </si>
  <si>
    <t>8,4*0,55</t>
  </si>
  <si>
    <t>139001101</t>
  </si>
  <si>
    <t>Příplatek za ztížení vykopávky v blízkosti podzemního vedení</t>
  </si>
  <si>
    <t>2112409348</t>
  </si>
  <si>
    <t>Příplatek k cenám hloubených vykopávek za ztížení vykopávky v blízkosti podzemního vedení nebo výbušnin pro jakoukoliv třídu horniny</t>
  </si>
  <si>
    <t>https://podminky.urs.cz/item/CS_URS_2025_02/139001101</t>
  </si>
  <si>
    <t>1,828+9,12</t>
  </si>
  <si>
    <t>-1766385724</t>
  </si>
  <si>
    <t>162751117</t>
  </si>
  <si>
    <t>Vodorovné přemístění přes 9 000 do 10000 m výkopku/sypaniny z horniny třídy těžitelnosti I skupiny 1 až 3</t>
  </si>
  <si>
    <t>-787875528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</si>
  <si>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</si>
  <si>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</si>
  <si>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162751119</t>
  </si>
  <si>
    <t>Příplatek k vodorovnému přemístění výkopku/sypaniny z horniny třídy těžitelnosti I skupiny 1 až 3 ZKD 1000 m přes 10000 m</t>
  </si>
  <si>
    <t>1869033086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</si>
  <si>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</si>
  <si>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https://podminky.urs.cz/item/CS_URS_2025_02/162751119</t>
  </si>
  <si>
    <t>15,457*5 'Přepočtené koeficientem množství</t>
  </si>
  <si>
    <t>327600970</t>
  </si>
  <si>
    <t>Nakládání, skládání a překládání neulehlého výkopku nebo sypaniny strojně nakládání, množství do 100 m3, z horniny třídy těžitelnosti I, skupiny 1 až 3</t>
  </si>
  <si>
    <t>171201231</t>
  </si>
  <si>
    <t>Poplatek za uložení zeminy a kamení na recyklační skládce (skládkovné) kód odpadu 17 05 04</t>
  </si>
  <si>
    <t>593333225</t>
  </si>
  <si>
    <t>https://podminky.urs.cz/item/CS_URS_2025_02/171201231</t>
  </si>
  <si>
    <t>zemina na skládku</t>
  </si>
  <si>
    <t>4,5+0,704+0,25*1,53+8,4*0,55+5,250</t>
  </si>
  <si>
    <t>15,457*1,8 'Přepočtené koeficientem množství</t>
  </si>
  <si>
    <t>-667836483</t>
  </si>
  <si>
    <t>-1962553545</t>
  </si>
  <si>
    <t>0,44*1,9*0,5</t>
  </si>
  <si>
    <t>0,44*1,9*1,5-0,55</t>
  </si>
  <si>
    <t>181411123</t>
  </si>
  <si>
    <t>Založení lučního trávníku výsevem pl do 1000 m2 ve svahu přes 1:2 do 1:1</t>
  </si>
  <si>
    <t>-318171184</t>
  </si>
  <si>
    <t>Založení trávníku na půdě předem připravené plochy do 1000 m2 výsevem včetně utažení lučního na svahu přes 1:2 do 1:1</t>
  </si>
  <si>
    <t>https://podminky.urs.cz/item/CS_URS_2025_02/181411123</t>
  </si>
  <si>
    <t>00572474</t>
  </si>
  <si>
    <t>osivo směs travní krajinná-svahová</t>
  </si>
  <si>
    <t>1845164688</t>
  </si>
  <si>
    <t>50,4*0,035 'Přepočtené koeficientem množství</t>
  </si>
  <si>
    <t>182151111</t>
  </si>
  <si>
    <t>Svahování v zářezech v hornině třídy těžitelnosti I skupiny 1 až 3 strojně</t>
  </si>
  <si>
    <t>388667987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</si>
  <si>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</si>
  <si>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</si>
  <si>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182351024</t>
  </si>
  <si>
    <t>Rozprostření ornice pl do 100 m2 ve svahu přes 1:5 tl vrstvy přes 200 do 250 mm strojně</t>
  </si>
  <si>
    <t>1197882282</t>
  </si>
  <si>
    <t>Rozprostření a urovnání ornice ve svahu sklonu přes 1:5 strojně při souvislé ploše do 100 m2, tl. vrstvy přes 200 do 250 mm</t>
  </si>
  <si>
    <t>https://podminky.urs.cz/item/CS_URS_2025_02/182351024</t>
  </si>
  <si>
    <t>42*1,2</t>
  </si>
  <si>
    <t>Zakládání</t>
  </si>
  <si>
    <t>211531111</t>
  </si>
  <si>
    <t>Výplň odvodňovacích žeber nebo trativodů kamenivem hrubým drceným frakce 16 až 63 mm</t>
  </si>
  <si>
    <t>-223676019</t>
  </si>
  <si>
    <t>Výplň kamenivem do rýh odvodňovacích žeber nebo trativodů bez zhutnění, s úpravou povrchu výplně kamenivem hrubým drceným frakce 16 až 63 mm</t>
  </si>
  <si>
    <t>https://podminky.urs.cz/item/CS_URS_2025_02/211531111</t>
  </si>
  <si>
    <t>Vsakovací objekt</t>
  </si>
  <si>
    <t xml:space="preserve"> - štěrkodrť frakce 16/32</t>
  </si>
  <si>
    <t>0,44*1,25</t>
  </si>
  <si>
    <t>211971110</t>
  </si>
  <si>
    <t>Zřízení opláštění žeber nebo trativodů geotextilií v rýze nebo zářezu sklonu do 1:2</t>
  </si>
  <si>
    <t>-1307539165</t>
  </si>
  <si>
    <t>Zřízení opláštění výplně z geotextilie odvodňovacích žeber nebo trativodů v rýze nebo zářezu se stěnami šikmými o sklonu do 1:2</t>
  </si>
  <si>
    <t>https://podminky.urs.cz/item/CS_URS_2025_02/211971110</t>
  </si>
  <si>
    <t xml:space="preserve"> - geotextílie 200g / m2</t>
  </si>
  <si>
    <t>0,44*2+2,71*1,25</t>
  </si>
  <si>
    <t>69311068</t>
  </si>
  <si>
    <t>geotextilie netkaná separační, ochranná, filtrační, drenážní PP 300g/m2</t>
  </si>
  <si>
    <t>810845186</t>
  </si>
  <si>
    <t>4,268*1,2 'Přepočtené koeficientem množství</t>
  </si>
  <si>
    <t>Vodorovné konstrukce</t>
  </si>
  <si>
    <t>451577777</t>
  </si>
  <si>
    <t>Podklad nebo lože pod dlažbu vodorovný nebo do sklonu 1:5 z kameniva těženého tl přes 30 do 100 mm</t>
  </si>
  <si>
    <t>1236679467</t>
  </si>
  <si>
    <t>Podklad nebo lože pod dlažbu (přídlažbu) v ploše vodorovné nebo ve sklonu do 1:5, tloušťky od 30 do 100 mm z kameniva těženého</t>
  </si>
  <si>
    <t>https://podminky.urs.cz/item/CS_URS_2025_02/451577777</t>
  </si>
  <si>
    <t>Odvodňovací rigol</t>
  </si>
  <si>
    <t xml:space="preserve"> - kladeno do štěrkové vrstvy 150 mm</t>
  </si>
  <si>
    <t>15,1</t>
  </si>
  <si>
    <t>452311172</t>
  </si>
  <si>
    <t>Podkladní desky z betonu prostého se zvýšenými nároky na prostředí tř. C 30/37 otevřený výkop</t>
  </si>
  <si>
    <t>-1015621376</t>
  </si>
  <si>
    <t>Podkladní a zajišťovací konstrukce z betonu prostého v otevřeném výkopu se zvýšenými nároky na prostředí desky pod potrubí, stoky a drobné objekty z betonu tř. C 30/37</t>
  </si>
  <si>
    <t>https://podminky.urs.cz/item/CS_URS_2025_02/452311172</t>
  </si>
  <si>
    <t>0,8*0,1*10,3</t>
  </si>
  <si>
    <t>565135001</t>
  </si>
  <si>
    <t>Asfaltový beton vrstva podkladní ACP 16 + tl 50 mm š do 1,5 m z nemodifikovaného asfaltu</t>
  </si>
  <si>
    <t>194550630</t>
  </si>
  <si>
    <t>Asfaltový beton vrstva podkladní ACP 16 z nemodifikovaného asfaltu s rozprostřením a zhutněním ACP 16 + v pruhu šířky do 1,5 m, po zhutnění tl. 50 mm</t>
  </si>
  <si>
    <t>https://podminky.urs.cz/item/CS_URS_2025_02/565135001</t>
  </si>
  <si>
    <t>566901132</t>
  </si>
  <si>
    <t>Vyspravení podkladu po překopech inženýrských sítí plochy do 15 m2 štěrkodrtí tl. 150 mm</t>
  </si>
  <si>
    <t>-1194266565</t>
  </si>
  <si>
    <t>Vyspravení podkladu po překopech inženýrských sítí plochy do 15 m2 s rozprostřením a zhutněním štěrkodrtí tl. 150 mm</t>
  </si>
  <si>
    <t>https://podminky.urs.cz/item/CS_URS_2025_02/566901132</t>
  </si>
  <si>
    <t>0,8*1,9*2</t>
  </si>
  <si>
    <t>0,8*7,0+0,8*6,0</t>
  </si>
  <si>
    <t>566901133</t>
  </si>
  <si>
    <t>Vyspravení podkladu po překopech inženýrských sítí plochy do 15 m2 štěrkodrtí tl. 200 mm</t>
  </si>
  <si>
    <t>927603143</t>
  </si>
  <si>
    <t>Vyspravení podkladu po překopech inženýrských sítí plochy do 15 m2 s rozprostřením a zhutněním štěrkodrtí tl. 200 mm</t>
  </si>
  <si>
    <t>https://podminky.urs.cz/item/CS_URS_2025_02/566901133</t>
  </si>
  <si>
    <t>566901134</t>
  </si>
  <si>
    <t>Vyspravení podkladu po překopech inženýrských sítí plochy do 15 m2 štěrkodrtí tl. 250 mm</t>
  </si>
  <si>
    <t>259096942</t>
  </si>
  <si>
    <t>Vyspravení podkladu po překopech inženýrských sítí plochy do 15 m2 s rozprostřením a zhutněním štěrkodrtí tl. 250 mm</t>
  </si>
  <si>
    <t>https://podminky.urs.cz/item/CS_URS_2025_02/566901134</t>
  </si>
  <si>
    <t>573191111</t>
  </si>
  <si>
    <t>Postřik infiltrační kationaktivní emulzí v množství 1 kg/m2</t>
  </si>
  <si>
    <t>1203684603</t>
  </si>
  <si>
    <t>Postřik infiltrační kationaktivní emulzí v množství 1,00 kg/m2</t>
  </si>
  <si>
    <t>https://podminky.urs.cz/item/CS_URS_2025_02/573191111</t>
  </si>
  <si>
    <t>573231111</t>
  </si>
  <si>
    <t>Postřik živičný spojovací ze silniční emulze v množství 0,70 kg/m2</t>
  </si>
  <si>
    <t>229087586</t>
  </si>
  <si>
    <t>Postřik spojovací PS bez posypu kamenivem ze silniční emulze, v množství 0,70 kg/m2</t>
  </si>
  <si>
    <t>https://podminky.urs.cz/item/CS_URS_2025_02/573231111</t>
  </si>
  <si>
    <t>577134111</t>
  </si>
  <si>
    <t>Asfaltový beton vrstva obrusná ACO 11 (ABS) tř. I tl 40 mm š do 3 m z nemodifikovaného asfaltu</t>
  </si>
  <si>
    <t>-1838892726</t>
  </si>
  <si>
    <t>Asfaltový beton vrstva obrusná ACO 11 (ABS) s rozprostřením a se zhutněním z nemodifikovaného asfaltu v pruhu šířky do 3 m tř. I, po zhutnění tl. 40 mm</t>
  </si>
  <si>
    <t>https://podminky.urs.cz/item/CS_URS_2025_02/577134111</t>
  </si>
  <si>
    <t>P</t>
  </si>
  <si>
    <t>Poznámka k položce:_x000d_
část vrchní vrstvy u -Výměna povrchu vozovky</t>
  </si>
  <si>
    <t>565166012</t>
  </si>
  <si>
    <t>Asfaltový beton vrstva podkladní ACP 22 + tl 90 mm š do 3 m z nemodifikovaného asfaltu</t>
  </si>
  <si>
    <t>-1707919508</t>
  </si>
  <si>
    <t>Asfaltový beton vrstva podkladní ACP 22 z nemodifikovaného asfaltu s rozprostřením a zhutněním ACP 22 + v pruhu šířky přes 1,5 do 3 m, po zhutnění tl. 90 mm</t>
  </si>
  <si>
    <t>https://podminky.urs.cz/item/CS_URS_2025_02/565166012</t>
  </si>
  <si>
    <t>597661111</t>
  </si>
  <si>
    <t>Rigol dlážděný do lože z betonu tl 100 mm z dlažebních kostek drobných</t>
  </si>
  <si>
    <t>540228334</t>
  </si>
  <si>
    <t>Rigol dlážděný do lože z betonu prostého tl. 100 mm, s vyplněním a zatřením spár cementovou maltou z dlažebních kostek drobných</t>
  </si>
  <si>
    <t>https://podminky.urs.cz/item/CS_URS_2025_02/597661111</t>
  </si>
  <si>
    <t>Žulová kostka drobná 100x100 mm</t>
  </si>
  <si>
    <t>Vedení trubní dálková a přípojná</t>
  </si>
  <si>
    <t>871350320</t>
  </si>
  <si>
    <t>Montáž kanalizačního potrubí hladkého plnostěnného SN 12 z polypropylenu DN 200</t>
  </si>
  <si>
    <t>377566098</t>
  </si>
  <si>
    <t>Montáž kanalizačního potrubí z polypropylenu PP hladkého plnostěnného SN 12 DN 200</t>
  </si>
  <si>
    <t>https://podminky.urs.cz/item/CS_URS_2025_02/871350320</t>
  </si>
  <si>
    <t>28617032</t>
  </si>
  <si>
    <t>trubka kanalizační PP plnostěnná třívrstvá DN 200x3000mm SN12</t>
  </si>
  <si>
    <t>-190746310</t>
  </si>
  <si>
    <t>9*1,015 'Přepočtené koeficientem množství</t>
  </si>
  <si>
    <t>28617026</t>
  </si>
  <si>
    <t>trubka kanalizační PP plnostěnná třívrstvá DN 200x1000mm SN12</t>
  </si>
  <si>
    <t>-1488666430</t>
  </si>
  <si>
    <t>2*1,015 'Přepočtené koeficientem množství</t>
  </si>
  <si>
    <t>895270012</t>
  </si>
  <si>
    <t>Proplachovací a kontrolní šachta z PVC-U vnější průměr 315 mm pro drenáže budov bez lapače písku užitné výšky 650 mm</t>
  </si>
  <si>
    <t>801735801</t>
  </si>
  <si>
    <t>Proplachovací a kontrolní šachta z PVC-U pro drenáže budov vnějšího průměru 315 mm pro napojení potrubí DN 200 bez lapače písku užitné výšky 650 mm</t>
  </si>
  <si>
    <t>https://podminky.urs.cz/item/CS_URS_2025_02/895270012</t>
  </si>
  <si>
    <t>895270021</t>
  </si>
  <si>
    <t>Proplachovací a kontrolní šachta z PVC-U vnější průměr 315 mm pro drenáže budov šachtové prodloužení světlé hloubky 800 mm</t>
  </si>
  <si>
    <t>-1188173021</t>
  </si>
  <si>
    <t>Proplachovací a kontrolní šachta z PVC-U pro drenáže budov vnějšího průměru 315 mm šachtové prodloužení světlé hloubky 800 mm</t>
  </si>
  <si>
    <t>https://podminky.urs.cz/item/CS_URS_2025_02/895270021</t>
  </si>
  <si>
    <t>895270032</t>
  </si>
  <si>
    <t>Proplachovací a kontrolní šachta z PVC-U vnější průměr 315 mm pro drenáže budov adaptér pro napojení potrubí DN 200</t>
  </si>
  <si>
    <t>-1823131582</t>
  </si>
  <si>
    <t>Proplachovací a kontrolní šachta z PVC-U pro drenáže budov vnějšího průměru 315 mm adaptér DN 200</t>
  </si>
  <si>
    <t>https://podminky.urs.cz/item/CS_URS_2025_02/895270032</t>
  </si>
  <si>
    <t>895270052</t>
  </si>
  <si>
    <t>Proplachovací a kontrolní šachta z PVC-U vnější průměr 315 mm pro drenáže budov poklop litinový pro třídu zatížení D 400</t>
  </si>
  <si>
    <t>-1953842626</t>
  </si>
  <si>
    <t>Proplachovací a kontrolní šachta z PVC-U pro drenáže budov vnějšího průměru 315 mm poklop litinový bez ventilace pro třídu zatížení D 400</t>
  </si>
  <si>
    <t>https://podminky.urs.cz/item/CS_URS_2025_02/895270052</t>
  </si>
  <si>
    <t>895270067</t>
  </si>
  <si>
    <t>Příplatek k rourám proplachovací a kontrolní šachty z PVC-U vnější průměr 315 mm pro drenáže budov za uříznutí šachtové roury</t>
  </si>
  <si>
    <t>1176482072</t>
  </si>
  <si>
    <t>Proplachovací a kontrolní šachta z PVC-U pro drenáže budov vnějšího průměru 315 mm Příplatek k ceně -0021 za uříznutí šachtového prodloužení</t>
  </si>
  <si>
    <t>https://podminky.urs.cz/item/CS_URS_2025_02/895270067</t>
  </si>
  <si>
    <t>895941343</t>
  </si>
  <si>
    <t>Osazení vpusti uliční DN 500 z betonových dílců dno vysoké s kalištěm</t>
  </si>
  <si>
    <t>-2128358769</t>
  </si>
  <si>
    <t>Osazení vpusti uliční z betonových dílců DN 500 dno vysoké s kalištěm</t>
  </si>
  <si>
    <t>https://podminky.urs.cz/item/CS_URS_2025_02/895941343</t>
  </si>
  <si>
    <t>59224470</t>
  </si>
  <si>
    <t>vpusť uliční DN 500 kaliště vysoké 500/525x65mm</t>
  </si>
  <si>
    <t>-401570022</t>
  </si>
  <si>
    <t>895941351</t>
  </si>
  <si>
    <t>Osazení vpusti uliční DN 500 z betonových dílců skruž horní pro čtvercovou vtokovou mříž</t>
  </si>
  <si>
    <t>-594119742</t>
  </si>
  <si>
    <t>Osazení vpusti uliční z betonových dílců DN 500 skruž horní pro čtvercovou vtokovou mříž</t>
  </si>
  <si>
    <t>https://podminky.urs.cz/item/CS_URS_2025_02/895941351</t>
  </si>
  <si>
    <t>59224460</t>
  </si>
  <si>
    <t>vpusť uliční DN 500 betonová 500x190x65mm čtvercový poklop</t>
  </si>
  <si>
    <t>462954498</t>
  </si>
  <si>
    <t>895941366</t>
  </si>
  <si>
    <t>Osazení vpusti uliční DN 500 z betonových dílců skruž průběžná s výtokem</t>
  </si>
  <si>
    <t>-1242858656</t>
  </si>
  <si>
    <t>Osazení vpusti uliční z betonových dílců DN 500 skruž průběžná s výtokem</t>
  </si>
  <si>
    <t>https://podminky.urs.cz/item/CS_URS_2025_02/895941366</t>
  </si>
  <si>
    <t>59224465</t>
  </si>
  <si>
    <t>vpusť uliční DN 500 skruž průběžná 500/590x65mm betonová s odtokem 200mm PVC</t>
  </si>
  <si>
    <t>-1722558404</t>
  </si>
  <si>
    <t>899204112</t>
  </si>
  <si>
    <t>Osazení mříží litinových včetně rámů a košů na bahno pro třídu zatížení D400, E600</t>
  </si>
  <si>
    <t>55686853</t>
  </si>
  <si>
    <t>https://podminky.urs.cz/item/CS_URS_2025_02/899204112</t>
  </si>
  <si>
    <t>59224481</t>
  </si>
  <si>
    <t>mříž vtoková s rámem pro uliční vpusť 500x500, zatížení 40 tun</t>
  </si>
  <si>
    <t>209287781</t>
  </si>
  <si>
    <t>59223871</t>
  </si>
  <si>
    <t>koš vysoký pro uliční vpusti žárově Pz plech pro rám 500/500mm</t>
  </si>
  <si>
    <t>-1013843710</t>
  </si>
  <si>
    <t>899633241</t>
  </si>
  <si>
    <t>Obetonování potrubí nebo zdiva stok ŽB se zvýšenými nároky na prostředí tř. C 30/37 v otevřeném výkopu</t>
  </si>
  <si>
    <t>-850363664</t>
  </si>
  <si>
    <t>Obetonování potrubí nebo zdiva stok betonem železovým v otevřeném výkopu se zvýšenými nároky na prostředí tř. C 30/37</t>
  </si>
  <si>
    <t>https://podminky.urs.cz/item/CS_URS_2025_02/899633241</t>
  </si>
  <si>
    <t>10,3*3,14*0,2*0,2</t>
  </si>
  <si>
    <t>916111113</t>
  </si>
  <si>
    <t>Osazení obruby z velkých kostek s boční opěrou do lože z betonu prostého</t>
  </si>
  <si>
    <t>-1731691673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</si>
  <si>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</si>
  <si>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https://podminky.urs.cz/item/CS_URS_2025_02/916111113</t>
  </si>
  <si>
    <t>58381008</t>
  </si>
  <si>
    <t>kostka štípaná dlažební žula velká 15/17</t>
  </si>
  <si>
    <t>444834056</t>
  </si>
  <si>
    <t>20,3*0,17 'Přepočtené koeficientem množství</t>
  </si>
  <si>
    <t>57</t>
  </si>
  <si>
    <t>1731015754</t>
  </si>
  <si>
    <t>12,7*2+7,4*2</t>
  </si>
  <si>
    <t>58</t>
  </si>
  <si>
    <t>919735111</t>
  </si>
  <si>
    <t>Řezání stávajícího živičného krytu hl do 50 mm</t>
  </si>
  <si>
    <t>-246607433</t>
  </si>
  <si>
    <t>Řezání stávajícího živičného krytu nebo podkladu hloubky do 50 mm</t>
  </si>
  <si>
    <t>https://podminky.urs.cz/item/CS_URS_2025_02/919735111</t>
  </si>
  <si>
    <t>12,7*2+7,4</t>
  </si>
  <si>
    <t>59</t>
  </si>
  <si>
    <t>919735112</t>
  </si>
  <si>
    <t>Řezání stávajícího živičného krytu hl přes 50 do 100 mm</t>
  </si>
  <si>
    <t>-1544833329</t>
  </si>
  <si>
    <t>Řezání stávajícího živičného krytu nebo podkladu hloubky přes 50 do 100 mm</t>
  </si>
  <si>
    <t>https://podminky.urs.cz/item/CS_URS_2025_02/919735112</t>
  </si>
  <si>
    <t>60</t>
  </si>
  <si>
    <t>966008222</t>
  </si>
  <si>
    <t>Bourání betonového nebo polymerbetonového odvodňovacího žlabu š přes 200 mm</t>
  </si>
  <si>
    <t>1459327496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</si>
  <si>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</si>
  <si>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https://podminky.urs.cz/item/CS_URS_2025_02/966008222</t>
  </si>
  <si>
    <t>Štěrbinový žlab - demontáž</t>
  </si>
  <si>
    <t>8,21</t>
  </si>
  <si>
    <t>61</t>
  </si>
  <si>
    <t>981511116</t>
  </si>
  <si>
    <t>Demolice konstrukcí objektů z betonu prostého postupným rozebíráním</t>
  </si>
  <si>
    <t>1720215251</t>
  </si>
  <si>
    <t>Demolice konstrukcí objektů postupným rozebíráním konstrukcí z betonu prostého</t>
  </si>
  <si>
    <t>https://podminky.urs.cz/item/CS_URS_2025_02/981511116</t>
  </si>
  <si>
    <t xml:space="preserve"> - odstranění čela žlabu</t>
  </si>
  <si>
    <t>0,2</t>
  </si>
  <si>
    <t xml:space="preserve"> - odstranění obetonování </t>
  </si>
  <si>
    <t>3,3</t>
  </si>
  <si>
    <t>62</t>
  </si>
  <si>
    <t>155403278</t>
  </si>
  <si>
    <t>Poznámka k položce:_x000d_
čerpání položky v případě obsahu PAU dle výsledků z průzkumu</t>
  </si>
  <si>
    <t>0,708+0,598+0,518</t>
  </si>
  <si>
    <t>63</t>
  </si>
  <si>
    <t>997013862</t>
  </si>
  <si>
    <t>Poplatek za uložení stavebního odpadu na recyklační skládce (skládkovné) z armovaného betonu kód odpadu 17 01 01</t>
  </si>
  <si>
    <t>2109749666</t>
  </si>
  <si>
    <t>Poplatek za uložení stavebního odpadu na recyklační skládce (skládkovné) z armovaného betonu zatříděného do Katalogu odpadů pod kódem 17 01 01</t>
  </si>
  <si>
    <t>https://podminky.urs.cz/item/CS_URS_2025_02/997013862</t>
  </si>
  <si>
    <t>64</t>
  </si>
  <si>
    <t>1469943883</t>
  </si>
  <si>
    <t>65</t>
  </si>
  <si>
    <t>1165492472</t>
  </si>
  <si>
    <t>34,781*19 'Přepočtené koeficientem množství</t>
  </si>
  <si>
    <t>66</t>
  </si>
  <si>
    <t>1400314039</t>
  </si>
  <si>
    <t>67</t>
  </si>
  <si>
    <t>615288904</t>
  </si>
  <si>
    <t>9,84-1,824</t>
  </si>
  <si>
    <t>68</t>
  </si>
  <si>
    <t>-212633833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</si>
  <si>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</si>
  <si>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</si>
  <si>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</si>
  <si>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</si>
  <si>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</si>
  <si>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</si>
  <si>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</si>
  <si>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</si>
  <si>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</si>
  <si>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</si>
  <si>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 - vytýčení sítí</t>
  </si>
  <si>
    <t>kpl</t>
  </si>
  <si>
    <t>1024</t>
  </si>
  <si>
    <t>1206282313</t>
  </si>
  <si>
    <t>Průzkumné práce</t>
  </si>
  <si>
    <t>https://podminky.urs.cz/item/CS_URS_2025_02/011002000</t>
  </si>
  <si>
    <t>012002000</t>
  </si>
  <si>
    <t>Geodetické práce</t>
  </si>
  <si>
    <t>-289984229</t>
  </si>
  <si>
    <t>https://podminky.urs.cz/item/CS_URS_2025_02/012002000</t>
  </si>
  <si>
    <t>013254000</t>
  </si>
  <si>
    <t>Dokumentace skutečného provedení stavby</t>
  </si>
  <si>
    <t>-1768406441</t>
  </si>
  <si>
    <t>https://podminky.urs.cz/item/CS_URS_2025_02/013254000</t>
  </si>
  <si>
    <t>VRN3</t>
  </si>
  <si>
    <t>Zařízení staveniště</t>
  </si>
  <si>
    <t>030001000</t>
  </si>
  <si>
    <t>-1570190413</t>
  </si>
  <si>
    <t>https://podminky.urs.cz/item/CS_URS_2025_02/030001000</t>
  </si>
  <si>
    <t>034503000</t>
  </si>
  <si>
    <t>Informační tabule na staveništi</t>
  </si>
  <si>
    <t>-890417425</t>
  </si>
  <si>
    <t>https://podminky.urs.cz/item/CS_URS_2025_02/034503000</t>
  </si>
  <si>
    <t>VRN4</t>
  </si>
  <si>
    <t>Inženýrská činnost</t>
  </si>
  <si>
    <t>043154000</t>
  </si>
  <si>
    <t>Zkoušky hutnicí</t>
  </si>
  <si>
    <t>-1162905905</t>
  </si>
  <si>
    <t>https://podminky.urs.cz/item/CS_URS_2025_02/043154000</t>
  </si>
  <si>
    <t>Poznámka k položce:_x000d_
 - čerpáno se souhlasem TDI</t>
  </si>
  <si>
    <t xml:space="preserve"> - statická zatěžovací zkouška - celkem 3x SZZ: na pláni + na štěrkových vrstvách</t>
  </si>
  <si>
    <t>VRN7</t>
  </si>
  <si>
    <t>Provozní vlivy</t>
  </si>
  <si>
    <t>072103001</t>
  </si>
  <si>
    <t>Projednání DIO a zajištění DIR komunikace II.a III. třídy</t>
  </si>
  <si>
    <t>1118741293</t>
  </si>
  <si>
    <t>https://podminky.urs.cz/item/CS_URS_2025_02/072103001</t>
  </si>
  <si>
    <t>072103011</t>
  </si>
  <si>
    <t>Zajištění DIO komunikace II. a III. třídy - jednoduché el. vedení</t>
  </si>
  <si>
    <t>-1561962809</t>
  </si>
  <si>
    <t>https://podminky.urs.cz/item/CS_URS_2025_02/072103011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</si>
</sst>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109</xdr:row>
      <xdr:rowOff>0</xdr:rowOff>
    </xdr:from>
    <xdr:to>
      <xdr:col>9</xdr:col>
      <xdr:colOff>1215390</xdr:colOff>
      <xdr:row>113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523" TargetMode="External" /><Relationship Id="rId2" Type="http://schemas.openxmlformats.org/officeDocument/2006/relationships/hyperlink" Target="https://podminky.urs.cz/item/CS_URS_2025_02/113107543" TargetMode="External" /><Relationship Id="rId3" Type="http://schemas.openxmlformats.org/officeDocument/2006/relationships/hyperlink" Target="https://podminky.urs.cz/item/CS_URS_2025_02/121151113" TargetMode="External" /><Relationship Id="rId4" Type="http://schemas.openxmlformats.org/officeDocument/2006/relationships/hyperlink" Target="https://podminky.urs.cz/item/CS_URS_2025_02/122251103" TargetMode="External" /><Relationship Id="rId5" Type="http://schemas.openxmlformats.org/officeDocument/2006/relationships/hyperlink" Target="https://podminky.urs.cz/item/CS_URS_2025_02/132251101" TargetMode="External" /><Relationship Id="rId6" Type="http://schemas.openxmlformats.org/officeDocument/2006/relationships/hyperlink" Target="https://podminky.urs.cz/item/CS_URS_2025_02/162251102" TargetMode="External" /><Relationship Id="rId7" Type="http://schemas.openxmlformats.org/officeDocument/2006/relationships/hyperlink" Target="https://podminky.urs.cz/item/CS_URS_2025_02/162651112" TargetMode="External" /><Relationship Id="rId8" Type="http://schemas.openxmlformats.org/officeDocument/2006/relationships/hyperlink" Target="https://podminky.urs.cz/item/CS_URS_2025_02/167151101" TargetMode="External" /><Relationship Id="rId9" Type="http://schemas.openxmlformats.org/officeDocument/2006/relationships/hyperlink" Target="https://podminky.urs.cz/item/CS_URS_2025_02/171151103" TargetMode="External" /><Relationship Id="rId10" Type="http://schemas.openxmlformats.org/officeDocument/2006/relationships/hyperlink" Target="https://podminky.urs.cz/item/CS_URS_2025_02/171251201" TargetMode="External" /><Relationship Id="rId11" Type="http://schemas.openxmlformats.org/officeDocument/2006/relationships/hyperlink" Target="https://podminky.urs.cz/item/CS_URS_2025_02/174151101" TargetMode="External" /><Relationship Id="rId12" Type="http://schemas.openxmlformats.org/officeDocument/2006/relationships/hyperlink" Target="https://podminky.urs.cz/item/CS_URS_2025_02/181351103" TargetMode="External" /><Relationship Id="rId13" Type="http://schemas.openxmlformats.org/officeDocument/2006/relationships/hyperlink" Target="https://podminky.urs.cz/item/CS_URS_2025_02/181411131" TargetMode="External" /><Relationship Id="rId14" Type="http://schemas.openxmlformats.org/officeDocument/2006/relationships/hyperlink" Target="https://podminky.urs.cz/item/CS_URS_2025_02/181951112" TargetMode="External" /><Relationship Id="rId15" Type="http://schemas.openxmlformats.org/officeDocument/2006/relationships/hyperlink" Target="https://podminky.urs.cz/item/CS_URS_2025_02/339921132" TargetMode="External" /><Relationship Id="rId16" Type="http://schemas.openxmlformats.org/officeDocument/2006/relationships/hyperlink" Target="https://podminky.urs.cz/item/CS_URS_2025_02/564851111" TargetMode="External" /><Relationship Id="rId17" Type="http://schemas.openxmlformats.org/officeDocument/2006/relationships/hyperlink" Target="https://podminky.urs.cz/item/CS_URS_2025_02/564871011" TargetMode="External" /><Relationship Id="rId18" Type="http://schemas.openxmlformats.org/officeDocument/2006/relationships/hyperlink" Target="https://podminky.urs.cz/item/CS_URS_2025_02/566901232" TargetMode="External" /><Relationship Id="rId19" Type="http://schemas.openxmlformats.org/officeDocument/2006/relationships/hyperlink" Target="https://podminky.urs.cz/item/CS_URS_2025_02/566901161" TargetMode="External" /><Relationship Id="rId20" Type="http://schemas.openxmlformats.org/officeDocument/2006/relationships/hyperlink" Target="https://podminky.urs.cz/item/CS_URS_2025_02/572340111" TargetMode="External" /><Relationship Id="rId21" Type="http://schemas.openxmlformats.org/officeDocument/2006/relationships/hyperlink" Target="https://podminky.urs.cz/item/CS_URS_2025_02/573111113" TargetMode="External" /><Relationship Id="rId22" Type="http://schemas.openxmlformats.org/officeDocument/2006/relationships/hyperlink" Target="https://podminky.urs.cz/item/CS_URS_2025_02/573231108" TargetMode="External" /><Relationship Id="rId23" Type="http://schemas.openxmlformats.org/officeDocument/2006/relationships/hyperlink" Target="https://podminky.urs.cz/item/CS_URS_2025_02/596211112" TargetMode="External" /><Relationship Id="rId24" Type="http://schemas.openxmlformats.org/officeDocument/2006/relationships/hyperlink" Target="https://podminky.urs.cz/item/CS_URS_2025_02/596211114" TargetMode="External" /><Relationship Id="rId25" Type="http://schemas.openxmlformats.org/officeDocument/2006/relationships/hyperlink" Target="https://podminky.urs.cz/item/CS_URS_2025_02/596212210" TargetMode="External" /><Relationship Id="rId26" Type="http://schemas.openxmlformats.org/officeDocument/2006/relationships/hyperlink" Target="https://podminky.urs.cz/item/CS_URS_2025_02/596212214" TargetMode="External" /><Relationship Id="rId27" Type="http://schemas.openxmlformats.org/officeDocument/2006/relationships/hyperlink" Target="https://podminky.urs.cz/item/CS_URS_2025_02/914111111" TargetMode="External" /><Relationship Id="rId28" Type="http://schemas.openxmlformats.org/officeDocument/2006/relationships/hyperlink" Target="https://podminky.urs.cz/item/CS_URS_2025_02/914511111" TargetMode="External" /><Relationship Id="rId29" Type="http://schemas.openxmlformats.org/officeDocument/2006/relationships/hyperlink" Target="https://podminky.urs.cz/item/CS_URS_2025_02/915221122" TargetMode="External" /><Relationship Id="rId30" Type="http://schemas.openxmlformats.org/officeDocument/2006/relationships/hyperlink" Target="https://podminky.urs.cz/item/CS_URS_2025_02/915321115" TargetMode="External" /><Relationship Id="rId31" Type="http://schemas.openxmlformats.org/officeDocument/2006/relationships/hyperlink" Target="https://podminky.urs.cz/item/CS_URS_2025_02/915611111" TargetMode="External" /><Relationship Id="rId32" Type="http://schemas.openxmlformats.org/officeDocument/2006/relationships/hyperlink" Target="https://podminky.urs.cz/item/CS_URS_2025_02/916131113" TargetMode="External" /><Relationship Id="rId33" Type="http://schemas.openxmlformats.org/officeDocument/2006/relationships/hyperlink" Target="https://podminky.urs.cz/item/CS_URS_2025_02/916131213" TargetMode="External" /><Relationship Id="rId34" Type="http://schemas.openxmlformats.org/officeDocument/2006/relationships/hyperlink" Target="https://podminky.urs.cz/item/CS_URS_2025_02/916231213" TargetMode="External" /><Relationship Id="rId35" Type="http://schemas.openxmlformats.org/officeDocument/2006/relationships/hyperlink" Target="https://podminky.urs.cz/item/CS_URS_2025_02/916991121" TargetMode="External" /><Relationship Id="rId36" Type="http://schemas.openxmlformats.org/officeDocument/2006/relationships/hyperlink" Target="https://podminky.urs.cz/item/CS_URS_2025_02/919732211" TargetMode="External" /><Relationship Id="rId37" Type="http://schemas.openxmlformats.org/officeDocument/2006/relationships/hyperlink" Target="https://podminky.urs.cz/item/CS_URS_2025_02/919735113" TargetMode="External" /><Relationship Id="rId38" Type="http://schemas.openxmlformats.org/officeDocument/2006/relationships/hyperlink" Target="https://podminky.urs.cz/item/CS_URS_2025_02/966006132" TargetMode="External" /><Relationship Id="rId39" Type="http://schemas.openxmlformats.org/officeDocument/2006/relationships/hyperlink" Target="https://podminky.urs.cz/item/CS_URS_2025_02/997013847" TargetMode="External" /><Relationship Id="rId40" Type="http://schemas.openxmlformats.org/officeDocument/2006/relationships/hyperlink" Target="https://podminky.urs.cz/item/CS_URS_2025_02/997221551" TargetMode="External" /><Relationship Id="rId41" Type="http://schemas.openxmlformats.org/officeDocument/2006/relationships/hyperlink" Target="https://podminky.urs.cz/item/CS_URS_2025_02/997221559" TargetMode="External" /><Relationship Id="rId42" Type="http://schemas.openxmlformats.org/officeDocument/2006/relationships/hyperlink" Target="https://podminky.urs.cz/item/CS_URS_2025_02/997221561" TargetMode="External" /><Relationship Id="rId43" Type="http://schemas.openxmlformats.org/officeDocument/2006/relationships/hyperlink" Target="https://podminky.urs.cz/item/CS_URS_2025_02/997221569" TargetMode="External" /><Relationship Id="rId44" Type="http://schemas.openxmlformats.org/officeDocument/2006/relationships/hyperlink" Target="https://podminky.urs.cz/item/CS_URS_2025_02/997221611" TargetMode="External" /><Relationship Id="rId45" Type="http://schemas.openxmlformats.org/officeDocument/2006/relationships/hyperlink" Target="https://podminky.urs.cz/item/CS_URS_2025_02/997221873" TargetMode="External" /><Relationship Id="rId46" Type="http://schemas.openxmlformats.org/officeDocument/2006/relationships/hyperlink" Target="https://podminky.urs.cz/item/CS_URS_2025_02/998223011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2251103" TargetMode="External" /><Relationship Id="rId2" Type="http://schemas.openxmlformats.org/officeDocument/2006/relationships/hyperlink" Target="https://podminky.urs.cz/item/CS_URS_2025_02/162651112" TargetMode="External" /><Relationship Id="rId3" Type="http://schemas.openxmlformats.org/officeDocument/2006/relationships/hyperlink" Target="https://podminky.urs.cz/item/CS_URS_2025_02/171251201" TargetMode="External" /><Relationship Id="rId4" Type="http://schemas.openxmlformats.org/officeDocument/2006/relationships/hyperlink" Target="https://podminky.urs.cz/item/CS_URS_2025_02/181951112" TargetMode="External" /><Relationship Id="rId5" Type="http://schemas.openxmlformats.org/officeDocument/2006/relationships/hyperlink" Target="https://podminky.urs.cz/item/CS_URS_2025_02/564871111" TargetMode="External" /><Relationship Id="rId6" Type="http://schemas.openxmlformats.org/officeDocument/2006/relationships/hyperlink" Target="https://podminky.urs.cz/item/CS_URS_2025_02/99822511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323" TargetMode="External" /><Relationship Id="rId2" Type="http://schemas.openxmlformats.org/officeDocument/2006/relationships/hyperlink" Target="https://podminky.urs.cz/item/CS_URS_2025_02/113107324" TargetMode="External" /><Relationship Id="rId3" Type="http://schemas.openxmlformats.org/officeDocument/2006/relationships/hyperlink" Target="https://podminky.urs.cz/item/CS_URS_2025_02/113107325" TargetMode="External" /><Relationship Id="rId4" Type="http://schemas.openxmlformats.org/officeDocument/2006/relationships/hyperlink" Target="https://podminky.urs.cz/item/CS_URS_2025_02/113154512" TargetMode="External" /><Relationship Id="rId5" Type="http://schemas.openxmlformats.org/officeDocument/2006/relationships/hyperlink" Target="https://podminky.urs.cz/item/CS_URS_2025_02/113154513" TargetMode="External" /><Relationship Id="rId6" Type="http://schemas.openxmlformats.org/officeDocument/2006/relationships/hyperlink" Target="https://podminky.urs.cz/item/CS_URS_2025_02/113154517" TargetMode="External" /><Relationship Id="rId7" Type="http://schemas.openxmlformats.org/officeDocument/2006/relationships/hyperlink" Target="https://podminky.urs.cz/item/CS_URS_2025_02/121151103" TargetMode="External" /><Relationship Id="rId8" Type="http://schemas.openxmlformats.org/officeDocument/2006/relationships/hyperlink" Target="https://podminky.urs.cz/item/CS_URS_2025_02/122251101" TargetMode="External" /><Relationship Id="rId9" Type="http://schemas.openxmlformats.org/officeDocument/2006/relationships/hyperlink" Target="https://podminky.urs.cz/item/CS_URS_2025_02/131251100" TargetMode="External" /><Relationship Id="rId10" Type="http://schemas.openxmlformats.org/officeDocument/2006/relationships/hyperlink" Target="https://podminky.urs.cz/item/CS_URS_2025_02/132251101" TargetMode="External" /><Relationship Id="rId11" Type="http://schemas.openxmlformats.org/officeDocument/2006/relationships/hyperlink" Target="https://podminky.urs.cz/item/CS_URS_2025_02/139001101" TargetMode="External" /><Relationship Id="rId12" Type="http://schemas.openxmlformats.org/officeDocument/2006/relationships/hyperlink" Target="https://podminky.urs.cz/item/CS_URS_2025_02/162251102" TargetMode="External" /><Relationship Id="rId13" Type="http://schemas.openxmlformats.org/officeDocument/2006/relationships/hyperlink" Target="https://podminky.urs.cz/item/CS_URS_2025_02/162751117" TargetMode="External" /><Relationship Id="rId14" Type="http://schemas.openxmlformats.org/officeDocument/2006/relationships/hyperlink" Target="https://podminky.urs.cz/item/CS_URS_2025_02/162751119" TargetMode="External" /><Relationship Id="rId15" Type="http://schemas.openxmlformats.org/officeDocument/2006/relationships/hyperlink" Target="https://podminky.urs.cz/item/CS_URS_2025_02/167151101" TargetMode="External" /><Relationship Id="rId16" Type="http://schemas.openxmlformats.org/officeDocument/2006/relationships/hyperlink" Target="https://podminky.urs.cz/item/CS_URS_2025_02/171201231" TargetMode="External" /><Relationship Id="rId17" Type="http://schemas.openxmlformats.org/officeDocument/2006/relationships/hyperlink" Target="https://podminky.urs.cz/item/CS_URS_2025_02/171251201" TargetMode="External" /><Relationship Id="rId18" Type="http://schemas.openxmlformats.org/officeDocument/2006/relationships/hyperlink" Target="https://podminky.urs.cz/item/CS_URS_2025_02/174151101" TargetMode="External" /><Relationship Id="rId19" Type="http://schemas.openxmlformats.org/officeDocument/2006/relationships/hyperlink" Target="https://podminky.urs.cz/item/CS_URS_2025_02/181411123" TargetMode="External" /><Relationship Id="rId20" Type="http://schemas.openxmlformats.org/officeDocument/2006/relationships/hyperlink" Target="https://podminky.urs.cz/item/CS_URS_2025_02/182151111" TargetMode="External" /><Relationship Id="rId21" Type="http://schemas.openxmlformats.org/officeDocument/2006/relationships/hyperlink" Target="https://podminky.urs.cz/item/CS_URS_2025_02/182351024" TargetMode="External" /><Relationship Id="rId22" Type="http://schemas.openxmlformats.org/officeDocument/2006/relationships/hyperlink" Target="https://podminky.urs.cz/item/CS_URS_2025_02/211531111" TargetMode="External" /><Relationship Id="rId23" Type="http://schemas.openxmlformats.org/officeDocument/2006/relationships/hyperlink" Target="https://podminky.urs.cz/item/CS_URS_2025_02/211971110" TargetMode="External" /><Relationship Id="rId24" Type="http://schemas.openxmlformats.org/officeDocument/2006/relationships/hyperlink" Target="https://podminky.urs.cz/item/CS_URS_2025_02/451577777" TargetMode="External" /><Relationship Id="rId25" Type="http://schemas.openxmlformats.org/officeDocument/2006/relationships/hyperlink" Target="https://podminky.urs.cz/item/CS_URS_2025_02/452311172" TargetMode="External" /><Relationship Id="rId26" Type="http://schemas.openxmlformats.org/officeDocument/2006/relationships/hyperlink" Target="https://podminky.urs.cz/item/CS_URS_2025_02/565135001" TargetMode="External" /><Relationship Id="rId27" Type="http://schemas.openxmlformats.org/officeDocument/2006/relationships/hyperlink" Target="https://podminky.urs.cz/item/CS_URS_2025_02/566901132" TargetMode="External" /><Relationship Id="rId28" Type="http://schemas.openxmlformats.org/officeDocument/2006/relationships/hyperlink" Target="https://podminky.urs.cz/item/CS_URS_2025_02/566901133" TargetMode="External" /><Relationship Id="rId29" Type="http://schemas.openxmlformats.org/officeDocument/2006/relationships/hyperlink" Target="https://podminky.urs.cz/item/CS_URS_2025_02/566901134" TargetMode="External" /><Relationship Id="rId30" Type="http://schemas.openxmlformats.org/officeDocument/2006/relationships/hyperlink" Target="https://podminky.urs.cz/item/CS_URS_2025_02/573191111" TargetMode="External" /><Relationship Id="rId31" Type="http://schemas.openxmlformats.org/officeDocument/2006/relationships/hyperlink" Target="https://podminky.urs.cz/item/CS_URS_2025_02/573231111" TargetMode="External" /><Relationship Id="rId32" Type="http://schemas.openxmlformats.org/officeDocument/2006/relationships/hyperlink" Target="https://podminky.urs.cz/item/CS_URS_2025_02/577134111" TargetMode="External" /><Relationship Id="rId33" Type="http://schemas.openxmlformats.org/officeDocument/2006/relationships/hyperlink" Target="https://podminky.urs.cz/item/CS_URS_2025_02/565166012" TargetMode="External" /><Relationship Id="rId34" Type="http://schemas.openxmlformats.org/officeDocument/2006/relationships/hyperlink" Target="https://podminky.urs.cz/item/CS_URS_2025_02/597661111" TargetMode="External" /><Relationship Id="rId35" Type="http://schemas.openxmlformats.org/officeDocument/2006/relationships/hyperlink" Target="https://podminky.urs.cz/item/CS_URS_2025_02/871350320" TargetMode="External" /><Relationship Id="rId36" Type="http://schemas.openxmlformats.org/officeDocument/2006/relationships/hyperlink" Target="https://podminky.urs.cz/item/CS_URS_2025_02/895270012" TargetMode="External" /><Relationship Id="rId37" Type="http://schemas.openxmlformats.org/officeDocument/2006/relationships/hyperlink" Target="https://podminky.urs.cz/item/CS_URS_2025_02/895270021" TargetMode="External" /><Relationship Id="rId38" Type="http://schemas.openxmlformats.org/officeDocument/2006/relationships/hyperlink" Target="https://podminky.urs.cz/item/CS_URS_2025_02/895270032" TargetMode="External" /><Relationship Id="rId39" Type="http://schemas.openxmlformats.org/officeDocument/2006/relationships/hyperlink" Target="https://podminky.urs.cz/item/CS_URS_2025_02/895270052" TargetMode="External" /><Relationship Id="rId40" Type="http://schemas.openxmlformats.org/officeDocument/2006/relationships/hyperlink" Target="https://podminky.urs.cz/item/CS_URS_2025_02/895270067" TargetMode="External" /><Relationship Id="rId41" Type="http://schemas.openxmlformats.org/officeDocument/2006/relationships/hyperlink" Target="https://podminky.urs.cz/item/CS_URS_2025_02/895941343" TargetMode="External" /><Relationship Id="rId42" Type="http://schemas.openxmlformats.org/officeDocument/2006/relationships/hyperlink" Target="https://podminky.urs.cz/item/CS_URS_2025_02/895941351" TargetMode="External" /><Relationship Id="rId43" Type="http://schemas.openxmlformats.org/officeDocument/2006/relationships/hyperlink" Target="https://podminky.urs.cz/item/CS_URS_2025_02/895941366" TargetMode="External" /><Relationship Id="rId44" Type="http://schemas.openxmlformats.org/officeDocument/2006/relationships/hyperlink" Target="https://podminky.urs.cz/item/CS_URS_2025_02/899204112" TargetMode="External" /><Relationship Id="rId45" Type="http://schemas.openxmlformats.org/officeDocument/2006/relationships/hyperlink" Target="https://podminky.urs.cz/item/CS_URS_2025_02/899633241" TargetMode="External" /><Relationship Id="rId46" Type="http://schemas.openxmlformats.org/officeDocument/2006/relationships/hyperlink" Target="https://podminky.urs.cz/item/CS_URS_2025_02/916111113" TargetMode="External" /><Relationship Id="rId47" Type="http://schemas.openxmlformats.org/officeDocument/2006/relationships/hyperlink" Target="https://podminky.urs.cz/item/CS_URS_2025_02/919732211" TargetMode="External" /><Relationship Id="rId48" Type="http://schemas.openxmlformats.org/officeDocument/2006/relationships/hyperlink" Target="https://podminky.urs.cz/item/CS_URS_2025_02/919735111" TargetMode="External" /><Relationship Id="rId49" Type="http://schemas.openxmlformats.org/officeDocument/2006/relationships/hyperlink" Target="https://podminky.urs.cz/item/CS_URS_2025_02/919735112" TargetMode="External" /><Relationship Id="rId50" Type="http://schemas.openxmlformats.org/officeDocument/2006/relationships/hyperlink" Target="https://podminky.urs.cz/item/CS_URS_2025_02/966008222" TargetMode="External" /><Relationship Id="rId51" Type="http://schemas.openxmlformats.org/officeDocument/2006/relationships/hyperlink" Target="https://podminky.urs.cz/item/CS_URS_2025_02/981511116" TargetMode="External" /><Relationship Id="rId52" Type="http://schemas.openxmlformats.org/officeDocument/2006/relationships/hyperlink" Target="https://podminky.urs.cz/item/CS_URS_2025_02/997013847" TargetMode="External" /><Relationship Id="rId53" Type="http://schemas.openxmlformats.org/officeDocument/2006/relationships/hyperlink" Target="https://podminky.urs.cz/item/CS_URS_2025_02/997013862" TargetMode="External" /><Relationship Id="rId54" Type="http://schemas.openxmlformats.org/officeDocument/2006/relationships/hyperlink" Target="https://podminky.urs.cz/item/CS_URS_2025_02/997221551" TargetMode="External" /><Relationship Id="rId55" Type="http://schemas.openxmlformats.org/officeDocument/2006/relationships/hyperlink" Target="https://podminky.urs.cz/item/CS_URS_2025_02/997221559" TargetMode="External" /><Relationship Id="rId56" Type="http://schemas.openxmlformats.org/officeDocument/2006/relationships/hyperlink" Target="https://podminky.urs.cz/item/CS_URS_2025_02/997221611" TargetMode="External" /><Relationship Id="rId57" Type="http://schemas.openxmlformats.org/officeDocument/2006/relationships/hyperlink" Target="https://podminky.urs.cz/item/CS_URS_2025_02/997221873" TargetMode="External" /><Relationship Id="rId58" Type="http://schemas.openxmlformats.org/officeDocument/2006/relationships/hyperlink" Target="https://podminky.urs.cz/item/CS_URS_2025_02/998225111" TargetMode="External" /><Relationship Id="rId5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1002000" TargetMode="External" /><Relationship Id="rId2" Type="http://schemas.openxmlformats.org/officeDocument/2006/relationships/hyperlink" Target="https://podminky.urs.cz/item/CS_URS_2025_02/012002000" TargetMode="External" /><Relationship Id="rId3" Type="http://schemas.openxmlformats.org/officeDocument/2006/relationships/hyperlink" Target="https://podminky.urs.cz/item/CS_URS_2025_02/013254000" TargetMode="External" /><Relationship Id="rId4" Type="http://schemas.openxmlformats.org/officeDocument/2006/relationships/hyperlink" Target="https://podminky.urs.cz/item/CS_URS_2025_02/030001000" TargetMode="External" /><Relationship Id="rId5" Type="http://schemas.openxmlformats.org/officeDocument/2006/relationships/hyperlink" Target="https://podminky.urs.cz/item/CS_URS_2025_02/034503000" TargetMode="External" /><Relationship Id="rId6" Type="http://schemas.openxmlformats.org/officeDocument/2006/relationships/hyperlink" Target="https://podminky.urs.cz/item/CS_URS_2025_02/043154000" TargetMode="External" /><Relationship Id="rId7" Type="http://schemas.openxmlformats.org/officeDocument/2006/relationships/hyperlink" Target="https://podminky.urs.cz/item/CS_URS_2025_02/072103001" TargetMode="External" /><Relationship Id="rId8" Type="http://schemas.openxmlformats.org/officeDocument/2006/relationships/hyperlink" Target="https://podminky.urs.cz/item/CS_URS_2025_02/072103011" TargetMode="External" /><Relationship Id="rId9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40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58</v>
      </c>
      <c r="AI60" s="42"/>
      <c r="AJ60" s="42"/>
      <c r="AK60" s="42"/>
      <c r="AL60" s="42"/>
      <c r="AM60" s="64" t="s">
        <v>59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60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58</v>
      </c>
      <c r="AI75" s="42"/>
      <c r="AJ75" s="42"/>
      <c r="AK75" s="42"/>
      <c r="AL75" s="42"/>
      <c r="AM75" s="64" t="s">
        <v>59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2023-082-rev2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 v obci Červený Újezd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Červený Újezd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40.0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Červený Újezd, Unhošťská 26, Červený Újezd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Zenkl CB, spol.s r.o.,Jírovcova 2,České Budějovice</v>
      </c>
      <c r="AN89" s="71"/>
      <c r="AO89" s="71"/>
      <c r="AP89" s="71"/>
      <c r="AQ89" s="40"/>
      <c r="AR89" s="44"/>
      <c r="AS89" s="81" t="s">
        <v>63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Kateřina Tumpachová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64</v>
      </c>
      <c r="D92" s="94"/>
      <c r="E92" s="94"/>
      <c r="F92" s="94"/>
      <c r="G92" s="94"/>
      <c r="H92" s="95"/>
      <c r="I92" s="96" t="s">
        <v>65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66</v>
      </c>
      <c r="AH92" s="94"/>
      <c r="AI92" s="94"/>
      <c r="AJ92" s="94"/>
      <c r="AK92" s="94"/>
      <c r="AL92" s="94"/>
      <c r="AM92" s="94"/>
      <c r="AN92" s="96" t="s">
        <v>67</v>
      </c>
      <c r="AO92" s="94"/>
      <c r="AP92" s="98"/>
      <c r="AQ92" s="99" t="s">
        <v>68</v>
      </c>
      <c r="AR92" s="44"/>
      <c r="AS92" s="100" t="s">
        <v>69</v>
      </c>
      <c r="AT92" s="101" t="s">
        <v>70</v>
      </c>
      <c r="AU92" s="101" t="s">
        <v>71</v>
      </c>
      <c r="AV92" s="101" t="s">
        <v>72</v>
      </c>
      <c r="AW92" s="101" t="s">
        <v>73</v>
      </c>
      <c r="AX92" s="101" t="s">
        <v>74</v>
      </c>
      <c r="AY92" s="101" t="s">
        <v>75</v>
      </c>
      <c r="AZ92" s="101" t="s">
        <v>76</v>
      </c>
      <c r="BA92" s="101" t="s">
        <v>77</v>
      </c>
      <c r="BB92" s="101" t="s">
        <v>78</v>
      </c>
      <c r="BC92" s="101" t="s">
        <v>79</v>
      </c>
      <c r="BD92" s="102" t="s">
        <v>80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82</v>
      </c>
      <c r="BT94" s="117" t="s">
        <v>83</v>
      </c>
      <c r="BU94" s="118" t="s">
        <v>84</v>
      </c>
      <c r="BV94" s="117" t="s">
        <v>85</v>
      </c>
      <c r="BW94" s="117" t="s">
        <v>5</v>
      </c>
      <c r="BX94" s="117" t="s">
        <v>86</v>
      </c>
      <c r="CL94" s="117" t="s">
        <v>1</v>
      </c>
    </row>
    <row r="95" s="7" customFormat="1" ht="16.5" customHeight="1">
      <c r="A95" s="119" t="s">
        <v>87</v>
      </c>
      <c r="B95" s="120"/>
      <c r="C95" s="121"/>
      <c r="D95" s="122" t="s">
        <v>88</v>
      </c>
      <c r="E95" s="122"/>
      <c r="F95" s="122"/>
      <c r="G95" s="122"/>
      <c r="H95" s="122"/>
      <c r="I95" s="123"/>
      <c r="J95" s="122" t="s">
        <v>89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chodník'!J30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90</v>
      </c>
      <c r="AR95" s="126"/>
      <c r="AS95" s="127">
        <v>0</v>
      </c>
      <c r="AT95" s="128">
        <f>ROUND(SUM(AV95:AW95),2)</f>
        <v>0</v>
      </c>
      <c r="AU95" s="129">
        <f>'1 - chodník'!P123</f>
        <v>0</v>
      </c>
      <c r="AV95" s="128">
        <f>'1 - chodník'!J33</f>
        <v>0</v>
      </c>
      <c r="AW95" s="128">
        <f>'1 - chodník'!J34</f>
        <v>0</v>
      </c>
      <c r="AX95" s="128">
        <f>'1 - chodník'!J35</f>
        <v>0</v>
      </c>
      <c r="AY95" s="128">
        <f>'1 - chodník'!J36</f>
        <v>0</v>
      </c>
      <c r="AZ95" s="128">
        <f>'1 - chodník'!F33</f>
        <v>0</v>
      </c>
      <c r="BA95" s="128">
        <f>'1 - chodník'!F34</f>
        <v>0</v>
      </c>
      <c r="BB95" s="128">
        <f>'1 - chodník'!F35</f>
        <v>0</v>
      </c>
      <c r="BC95" s="128">
        <f>'1 - chodník'!F36</f>
        <v>0</v>
      </c>
      <c r="BD95" s="130">
        <f>'1 - chodník'!F37</f>
        <v>0</v>
      </c>
      <c r="BE95" s="7"/>
      <c r="BT95" s="131" t="s">
        <v>88</v>
      </c>
      <c r="BV95" s="131" t="s">
        <v>85</v>
      </c>
      <c r="BW95" s="131" t="s">
        <v>91</v>
      </c>
      <c r="BX95" s="131" t="s">
        <v>5</v>
      </c>
      <c r="CL95" s="131" t="s">
        <v>1</v>
      </c>
      <c r="CM95" s="131" t="s">
        <v>92</v>
      </c>
    </row>
    <row r="96" s="7" customFormat="1" ht="24.75" customHeight="1">
      <c r="A96" s="119" t="s">
        <v>87</v>
      </c>
      <c r="B96" s="120"/>
      <c r="C96" s="121"/>
      <c r="D96" s="122" t="s">
        <v>92</v>
      </c>
      <c r="E96" s="122"/>
      <c r="F96" s="122"/>
      <c r="G96" s="122"/>
      <c r="H96" s="122"/>
      <c r="I96" s="123"/>
      <c r="J96" s="122" t="s">
        <v>93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sanace aktivní zóny -...'!J30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90</v>
      </c>
      <c r="AR96" s="126"/>
      <c r="AS96" s="127">
        <v>0</v>
      </c>
      <c r="AT96" s="128">
        <f>ROUND(SUM(AV96:AW96),2)</f>
        <v>0</v>
      </c>
      <c r="AU96" s="129">
        <f>'2 - sanace aktivní zóny -...'!P120</f>
        <v>0</v>
      </c>
      <c r="AV96" s="128">
        <f>'2 - sanace aktivní zóny -...'!J33</f>
        <v>0</v>
      </c>
      <c r="AW96" s="128">
        <f>'2 - sanace aktivní zóny -...'!J34</f>
        <v>0</v>
      </c>
      <c r="AX96" s="128">
        <f>'2 - sanace aktivní zóny -...'!J35</f>
        <v>0</v>
      </c>
      <c r="AY96" s="128">
        <f>'2 - sanace aktivní zóny -...'!J36</f>
        <v>0</v>
      </c>
      <c r="AZ96" s="128">
        <f>'2 - sanace aktivní zóny -...'!F33</f>
        <v>0</v>
      </c>
      <c r="BA96" s="128">
        <f>'2 - sanace aktivní zóny -...'!F34</f>
        <v>0</v>
      </c>
      <c r="BB96" s="128">
        <f>'2 - sanace aktivní zóny -...'!F35</f>
        <v>0</v>
      </c>
      <c r="BC96" s="128">
        <f>'2 - sanace aktivní zóny -...'!F36</f>
        <v>0</v>
      </c>
      <c r="BD96" s="130">
        <f>'2 - sanace aktivní zóny -...'!F37</f>
        <v>0</v>
      </c>
      <c r="BE96" s="7"/>
      <c r="BT96" s="131" t="s">
        <v>88</v>
      </c>
      <c r="BV96" s="131" t="s">
        <v>85</v>
      </c>
      <c r="BW96" s="131" t="s">
        <v>94</v>
      </c>
      <c r="BX96" s="131" t="s">
        <v>5</v>
      </c>
      <c r="CL96" s="131" t="s">
        <v>1</v>
      </c>
      <c r="CM96" s="131" t="s">
        <v>92</v>
      </c>
    </row>
    <row r="97" s="7" customFormat="1" ht="16.5" customHeight="1">
      <c r="A97" s="119" t="s">
        <v>87</v>
      </c>
      <c r="B97" s="120"/>
      <c r="C97" s="121"/>
      <c r="D97" s="122" t="s">
        <v>95</v>
      </c>
      <c r="E97" s="122"/>
      <c r="F97" s="122"/>
      <c r="G97" s="122"/>
      <c r="H97" s="122"/>
      <c r="I97" s="123"/>
      <c r="J97" s="122" t="s">
        <v>96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'4 - úprava odvodnění'!J30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90</v>
      </c>
      <c r="AR97" s="126"/>
      <c r="AS97" s="127">
        <v>0</v>
      </c>
      <c r="AT97" s="128">
        <f>ROUND(SUM(AV97:AW97),2)</f>
        <v>0</v>
      </c>
      <c r="AU97" s="129">
        <f>'4 - úprava odvodnění'!P125</f>
        <v>0</v>
      </c>
      <c r="AV97" s="128">
        <f>'4 - úprava odvodnění'!J33</f>
        <v>0</v>
      </c>
      <c r="AW97" s="128">
        <f>'4 - úprava odvodnění'!J34</f>
        <v>0</v>
      </c>
      <c r="AX97" s="128">
        <f>'4 - úprava odvodnění'!J35</f>
        <v>0</v>
      </c>
      <c r="AY97" s="128">
        <f>'4 - úprava odvodnění'!J36</f>
        <v>0</v>
      </c>
      <c r="AZ97" s="128">
        <f>'4 - úprava odvodnění'!F33</f>
        <v>0</v>
      </c>
      <c r="BA97" s="128">
        <f>'4 - úprava odvodnění'!F34</f>
        <v>0</v>
      </c>
      <c r="BB97" s="128">
        <f>'4 - úprava odvodnění'!F35</f>
        <v>0</v>
      </c>
      <c r="BC97" s="128">
        <f>'4 - úprava odvodnění'!F36</f>
        <v>0</v>
      </c>
      <c r="BD97" s="130">
        <f>'4 - úprava odvodnění'!F37</f>
        <v>0</v>
      </c>
      <c r="BE97" s="7"/>
      <c r="BT97" s="131" t="s">
        <v>88</v>
      </c>
      <c r="BV97" s="131" t="s">
        <v>85</v>
      </c>
      <c r="BW97" s="131" t="s">
        <v>97</v>
      </c>
      <c r="BX97" s="131" t="s">
        <v>5</v>
      </c>
      <c r="CL97" s="131" t="s">
        <v>1</v>
      </c>
      <c r="CM97" s="131" t="s">
        <v>92</v>
      </c>
    </row>
    <row r="98" s="7" customFormat="1" ht="16.5" customHeight="1">
      <c r="A98" s="119" t="s">
        <v>87</v>
      </c>
      <c r="B98" s="120"/>
      <c r="C98" s="121"/>
      <c r="D98" s="122" t="s">
        <v>98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90</v>
      </c>
      <c r="AR98" s="126"/>
      <c r="AS98" s="132">
        <v>0</v>
      </c>
      <c r="AT98" s="133">
        <f>ROUND(SUM(AV98:AW98),2)</f>
        <v>0</v>
      </c>
      <c r="AU98" s="134">
        <f>'VRN - VRN'!P121</f>
        <v>0</v>
      </c>
      <c r="AV98" s="133">
        <f>'VRN - VRN'!J33</f>
        <v>0</v>
      </c>
      <c r="AW98" s="133">
        <f>'VRN - VRN'!J34</f>
        <v>0</v>
      </c>
      <c r="AX98" s="133">
        <f>'VRN - VRN'!J35</f>
        <v>0</v>
      </c>
      <c r="AY98" s="133">
        <f>'VRN - VRN'!J36</f>
        <v>0</v>
      </c>
      <c r="AZ98" s="133">
        <f>'VRN - VRN'!F33</f>
        <v>0</v>
      </c>
      <c r="BA98" s="133">
        <f>'VRN - VRN'!F34</f>
        <v>0</v>
      </c>
      <c r="BB98" s="133">
        <f>'VRN - VRN'!F35</f>
        <v>0</v>
      </c>
      <c r="BC98" s="133">
        <f>'VRN - VRN'!F36</f>
        <v>0</v>
      </c>
      <c r="BD98" s="135">
        <f>'VRN - VRN'!F37</f>
        <v>0</v>
      </c>
      <c r="BE98" s="7"/>
      <c r="BT98" s="131" t="s">
        <v>88</v>
      </c>
      <c r="BV98" s="131" t="s">
        <v>85</v>
      </c>
      <c r="BW98" s="131" t="s">
        <v>99</v>
      </c>
      <c r="BX98" s="131" t="s">
        <v>5</v>
      </c>
      <c r="CL98" s="131" t="s">
        <v>1</v>
      </c>
      <c r="CM98" s="131" t="s">
        <v>92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4HiD8ghq05dLUR+vBakPwdm2KlwhkOnXUv3OvqspXgT1LvNV0k7ev0bKrUIyZwrt/jAY3TF8gWu2Hdbi7Paolw==" hashValue="ORiVTjkDtrLMGXGyNmins5yprz8kyz2TMAdZN9HWGjoML6f4YW/UaE9eHt7kH2CdQnVkp5wW8Fy8PuuaZs/uOg==" algorithmName="SHA-512" password="CB6D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chodník'!C2" display="/"/>
    <hyperlink ref="A96" location="'2 - sanace aktivní zóny -...'!C2" display="/"/>
    <hyperlink ref="A97" location="'4 - úprava odvodnění'!C2" display="/"/>
    <hyperlink ref="A98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92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v obci Červený Újezd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ROUND((SUM(BE123:BE356)),  2)</f>
        <v>0</v>
      </c>
      <c r="G33" s="38"/>
      <c r="H33" s="38"/>
      <c r="I33" s="155">
        <v>0.20999999999999999</v>
      </c>
      <c r="J33" s="154">
        <f>ROUND(((SUM(BE123:BE356))*I33),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ROUND((SUM(BF123:BF356)),  2)</f>
        <v>0</v>
      </c>
      <c r="G34" s="38"/>
      <c r="H34" s="38"/>
      <c r="I34" s="155">
        <v>0.12</v>
      </c>
      <c r="J34" s="154">
        <f>ROUND(((SUM(BF123:BF356))*I34),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ROUND((SUM(BG123:BG356)),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ROUND((SUM(BH123:BH356)),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ROUND((SUM(BI123:BI356)),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v obci Červený Újezd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chodník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Červený Újezd</v>
      </c>
      <c r="G89" s="40"/>
      <c r="H89" s="40"/>
      <c r="I89" s="32" t="s">
        <v>22</v>
      </c>
      <c r="J89" s="79" t="str">
        <f>IF(J12="","",J12)</f>
        <v>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Červený Újezd, Unhošťská 26, Červený Újezd</v>
      </c>
      <c r="G91" s="40"/>
      <c r="H91" s="40"/>
      <c r="I91" s="32" t="s">
        <v>32</v>
      </c>
      <c r="J91" s="36" t="str">
        <f>E21</f>
        <v>Zenkl CB, spol.s r.o.,Jírovcova 2,České Budějovice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Kateřina Tumpachová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J198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J262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J329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J353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Chodník v obci Červený Újezd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1 - chodník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Červený Újezd</v>
      </c>
      <c r="G117" s="40"/>
      <c r="H117" s="40"/>
      <c r="I117" s="32" t="s">
        <v>22</v>
      </c>
      <c r="J117" s="79" t="str">
        <f>IF(J12="","",J12)</f>
        <v>5. 6. 2023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Obec Červený Újezd, Unhošťská 26, Červený Újezd</v>
      </c>
      <c r="G119" s="40"/>
      <c r="H119" s="40"/>
      <c r="I119" s="32" t="s">
        <v>32</v>
      </c>
      <c r="J119" s="36" t="str">
        <f>E21</f>
        <v>Zenkl CB, spol.s r.o.,Jírovcova 2,České Budějovice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37</v>
      </c>
      <c r="J120" s="36" t="str">
        <f>E24</f>
        <v>Ing. Kateřina Tumpachová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116</v>
      </c>
      <c r="D122" s="194" t="s">
        <v>68</v>
      </c>
      <c r="E122" s="194" t="s">
        <v>64</v>
      </c>
      <c r="F122" s="194" t="s">
        <v>65</v>
      </c>
      <c r="G122" s="194" t="s">
        <v>117</v>
      </c>
      <c r="H122" s="194" t="s">
        <v>118</v>
      </c>
      <c r="I122" s="194" t="s">
        <v>119</v>
      </c>
      <c r="J122" s="194" t="s">
        <v>105</v>
      </c>
      <c r="K122" s="195" t="s">
        <v>120</v>
      </c>
      <c r="L122" s="196"/>
      <c r="M122" s="100" t="s">
        <v>1</v>
      </c>
      <c r="N122" s="101" t="s">
        <v>47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213.44916641423998</v>
      </c>
      <c r="S123" s="104"/>
      <c r="T123" s="200">
        <f>T124</f>
        <v>9.9402399999999993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82</v>
      </c>
      <c r="AU123" s="17" t="s">
        <v>107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82</v>
      </c>
      <c r="E124" s="205" t="s">
        <v>128</v>
      </c>
      <c r="F124" s="205" t="s">
        <v>129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P125+P191+P198+P262+P329+P353</f>
        <v>0</v>
      </c>
      <c r="Q124" s="210"/>
      <c r="R124" s="211">
        <f>R125+R191+R198+R262+R329+R353</f>
        <v>213.44916641423998</v>
      </c>
      <c r="S124" s="210"/>
      <c r="T124" s="212">
        <f>T125+T191+T198+T262+T329+T353</f>
        <v>9.9402399999999993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82</v>
      </c>
      <c r="AU124" s="214" t="s">
        <v>83</v>
      </c>
      <c r="AY124" s="213" t="s">
        <v>130</v>
      </c>
      <c r="BK124" s="215">
        <f>BK125+BK191+BK198+BK262+BK329+BK353</f>
        <v>0</v>
      </c>
    </row>
    <row r="125" s="12" customFormat="1" ht="22.8" customHeight="1">
      <c r="A125" s="12"/>
      <c r="B125" s="202"/>
      <c r="C125" s="203"/>
      <c r="D125" s="204" t="s">
        <v>82</v>
      </c>
      <c r="E125" s="216" t="s">
        <v>88</v>
      </c>
      <c r="F125" s="216" t="s">
        <v>131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SUM(P126:P190)</f>
        <v>0</v>
      </c>
      <c r="Q125" s="210"/>
      <c r="R125" s="211">
        <f>SUM(R126:R190)</f>
        <v>0.0063280000000000003</v>
      </c>
      <c r="S125" s="210"/>
      <c r="T125" s="212">
        <f>SUM(T126:T190)</f>
        <v>9.8582399999999986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82</v>
      </c>
      <c r="AU125" s="214" t="s">
        <v>88</v>
      </c>
      <c r="AY125" s="213" t="s">
        <v>130</v>
      </c>
      <c r="BK125" s="215">
        <f>SUM(BK126:BK190)</f>
        <v>0</v>
      </c>
    </row>
    <row r="126" s="2" customFormat="1" ht="33" customHeight="1">
      <c r="A126" s="38"/>
      <c r="B126" s="39"/>
      <c r="C126" s="218" t="s">
        <v>88</v>
      </c>
      <c r="D126" s="218" t="s">
        <v>132</v>
      </c>
      <c r="E126" s="219" t="s">
        <v>133</v>
      </c>
      <c r="F126" s="220" t="s">
        <v>134</v>
      </c>
      <c r="G126" s="221" t="s">
        <v>135</v>
      </c>
      <c r="H126" s="222">
        <v>13.039999999999999</v>
      </c>
      <c r="I126" s="223"/>
      <c r="J126" s="224">
        <f>ROUND(I126*H126,2)</f>
        <v>0</v>
      </c>
      <c r="K126" s="220" t="s">
        <v>136</v>
      </c>
      <c r="L126" s="44"/>
      <c r="M126" s="225" t="s">
        <v>1</v>
      </c>
      <c r="N126" s="226" t="s">
        <v>48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0.44</v>
      </c>
      <c r="T126" s="228">
        <f>S126*H126</f>
        <v>5.7375999999999996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95</v>
      </c>
      <c r="AT126" s="229" t="s">
        <v>132</v>
      </c>
      <c r="AU126" s="229" t="s">
        <v>92</v>
      </c>
      <c r="AY126" s="17" t="s">
        <v>130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95</v>
      </c>
      <c r="BM126" s="229" t="s">
        <v>137</v>
      </c>
    </row>
    <row r="127" s="2" customFormat="1">
      <c r="A127" s="38"/>
      <c r="B127" s="39"/>
      <c r="C127" s="40"/>
      <c r="D127" s="231" t="s">
        <v>138</v>
      </c>
      <c r="E127" s="40"/>
      <c r="F127" s="232" t="s">
        <v>139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138</v>
      </c>
      <c r="AU127" s="17" t="s">
        <v>92</v>
      </c>
    </row>
    <row r="128" s="2" customFormat="1">
      <c r="A128" s="38"/>
      <c r="B128" s="39"/>
      <c r="C128" s="40"/>
      <c r="D128" s="236" t="s">
        <v>140</v>
      </c>
      <c r="E128" s="40"/>
      <c r="F128" s="237" t="s">
        <v>141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92</v>
      </c>
    </row>
    <row r="129" s="2" customFormat="1" ht="24.15" customHeight="1">
      <c r="A129" s="38"/>
      <c r="B129" s="39"/>
      <c r="C129" s="218" t="s">
        <v>92</v>
      </c>
      <c r="D129" s="218" t="s">
        <v>132</v>
      </c>
      <c r="E129" s="219" t="s">
        <v>142</v>
      </c>
      <c r="F129" s="220" t="s">
        <v>143</v>
      </c>
      <c r="G129" s="221" t="s">
        <v>135</v>
      </c>
      <c r="H129" s="222">
        <v>13.039999999999999</v>
      </c>
      <c r="I129" s="223"/>
      <c r="J129" s="224">
        <f>ROUND(I129*H129,2)</f>
        <v>0</v>
      </c>
      <c r="K129" s="220" t="s">
        <v>136</v>
      </c>
      <c r="L129" s="44"/>
      <c r="M129" s="225" t="s">
        <v>1</v>
      </c>
      <c r="N129" s="226" t="s">
        <v>48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0.316</v>
      </c>
      <c r="T129" s="228">
        <f>S129*H129</f>
        <v>4.1206399999999999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95</v>
      </c>
      <c r="AT129" s="229" t="s">
        <v>132</v>
      </c>
      <c r="AU129" s="229" t="s">
        <v>92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95</v>
      </c>
      <c r="BM129" s="229" t="s">
        <v>144</v>
      </c>
    </row>
    <row r="130" s="2" customFormat="1">
      <c r="A130" s="38"/>
      <c r="B130" s="39"/>
      <c r="C130" s="40"/>
      <c r="D130" s="231" t="s">
        <v>138</v>
      </c>
      <c r="E130" s="40"/>
      <c r="F130" s="232" t="s">
        <v>145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92</v>
      </c>
    </row>
    <row r="131" s="2" customFormat="1">
      <c r="A131" s="38"/>
      <c r="B131" s="39"/>
      <c r="C131" s="40"/>
      <c r="D131" s="236" t="s">
        <v>140</v>
      </c>
      <c r="E131" s="40"/>
      <c r="F131" s="237" t="s">
        <v>146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140</v>
      </c>
      <c r="AU131" s="17" t="s">
        <v>92</v>
      </c>
    </row>
    <row r="132" s="2" customFormat="1" ht="24.15" customHeight="1">
      <c r="A132" s="38"/>
      <c r="B132" s="39"/>
      <c r="C132" s="218" t="s">
        <v>147</v>
      </c>
      <c r="D132" s="218" t="s">
        <v>132</v>
      </c>
      <c r="E132" s="219" t="s">
        <v>148</v>
      </c>
      <c r="F132" s="220" t="s">
        <v>149</v>
      </c>
      <c r="G132" s="221" t="s">
        <v>135</v>
      </c>
      <c r="H132" s="222">
        <v>180.81100000000001</v>
      </c>
      <c r="I132" s="223"/>
      <c r="J132" s="224">
        <f>ROUND(I132*H132,2)</f>
        <v>0</v>
      </c>
      <c r="K132" s="220" t="s">
        <v>136</v>
      </c>
      <c r="L132" s="44"/>
      <c r="M132" s="225" t="s">
        <v>1</v>
      </c>
      <c r="N132" s="226" t="s">
        <v>48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95</v>
      </c>
      <c r="AT132" s="229" t="s">
        <v>132</v>
      </c>
      <c r="AU132" s="229" t="s">
        <v>92</v>
      </c>
      <c r="AY132" s="17" t="s">
        <v>130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88</v>
      </c>
      <c r="BK132" s="230">
        <f>ROUND(I132*H132,2)</f>
        <v>0</v>
      </c>
      <c r="BL132" s="17" t="s">
        <v>95</v>
      </c>
      <c r="BM132" s="229" t="s">
        <v>150</v>
      </c>
    </row>
    <row r="133" s="2" customFormat="1">
      <c r="A133" s="38"/>
      <c r="B133" s="39"/>
      <c r="C133" s="40"/>
      <c r="D133" s="231" t="s">
        <v>138</v>
      </c>
      <c r="E133" s="40"/>
      <c r="F133" s="232" t="s">
        <v>151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138</v>
      </c>
      <c r="AU133" s="17" t="s">
        <v>92</v>
      </c>
    </row>
    <row r="134" s="2" customFormat="1">
      <c r="A134" s="38"/>
      <c r="B134" s="39"/>
      <c r="C134" s="40"/>
      <c r="D134" s="236" t="s">
        <v>140</v>
      </c>
      <c r="E134" s="40"/>
      <c r="F134" s="237" t="s">
        <v>152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140</v>
      </c>
      <c r="AU134" s="17" t="s">
        <v>92</v>
      </c>
    </row>
    <row r="135" s="13" customFormat="1">
      <c r="A135" s="13"/>
      <c r="B135" s="238"/>
      <c r="C135" s="239"/>
      <c r="D135" s="231" t="s">
        <v>153</v>
      </c>
      <c r="E135" s="240" t="s">
        <v>1</v>
      </c>
      <c r="F135" s="241" t="s">
        <v>154</v>
      </c>
      <c r="G135" s="239"/>
      <c r="H135" s="242">
        <v>180.81100000000001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153</v>
      </c>
      <c r="AU135" s="248" t="s">
        <v>92</v>
      </c>
      <c r="AV135" s="13" t="s">
        <v>92</v>
      </c>
      <c r="AW135" s="13" t="s">
        <v>36</v>
      </c>
      <c r="AX135" s="13" t="s">
        <v>88</v>
      </c>
      <c r="AY135" s="248" t="s">
        <v>130</v>
      </c>
    </row>
    <row r="136" s="2" customFormat="1" ht="33" customHeight="1">
      <c r="A136" s="38"/>
      <c r="B136" s="39"/>
      <c r="C136" s="218" t="s">
        <v>95</v>
      </c>
      <c r="D136" s="218" t="s">
        <v>132</v>
      </c>
      <c r="E136" s="219" t="s">
        <v>155</v>
      </c>
      <c r="F136" s="220" t="s">
        <v>156</v>
      </c>
      <c r="G136" s="221" t="s">
        <v>157</v>
      </c>
      <c r="H136" s="222">
        <v>78.066000000000002</v>
      </c>
      <c r="I136" s="223"/>
      <c r="J136" s="224">
        <f>ROUND(I136*H136,2)</f>
        <v>0</v>
      </c>
      <c r="K136" s="220" t="s">
        <v>136</v>
      </c>
      <c r="L136" s="44"/>
      <c r="M136" s="225" t="s">
        <v>1</v>
      </c>
      <c r="N136" s="226" t="s">
        <v>48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95</v>
      </c>
      <c r="AT136" s="229" t="s">
        <v>132</v>
      </c>
      <c r="AU136" s="229" t="s">
        <v>92</v>
      </c>
      <c r="AY136" s="17" t="s">
        <v>130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88</v>
      </c>
      <c r="BK136" s="230">
        <f>ROUND(I136*H136,2)</f>
        <v>0</v>
      </c>
      <c r="BL136" s="17" t="s">
        <v>95</v>
      </c>
      <c r="BM136" s="229" t="s">
        <v>158</v>
      </c>
    </row>
    <row r="137" s="2" customFormat="1">
      <c r="A137" s="38"/>
      <c r="B137" s="39"/>
      <c r="C137" s="40"/>
      <c r="D137" s="231" t="s">
        <v>138</v>
      </c>
      <c r="E137" s="40"/>
      <c r="F137" s="232" t="s">
        <v>159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138</v>
      </c>
      <c r="AU137" s="17" t="s">
        <v>92</v>
      </c>
    </row>
    <row r="138" s="2" customFormat="1">
      <c r="A138" s="38"/>
      <c r="B138" s="39"/>
      <c r="C138" s="40"/>
      <c r="D138" s="236" t="s">
        <v>140</v>
      </c>
      <c r="E138" s="40"/>
      <c r="F138" s="237" t="s">
        <v>160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92</v>
      </c>
    </row>
    <row r="139" s="13" customFormat="1">
      <c r="A139" s="13"/>
      <c r="B139" s="238"/>
      <c r="C139" s="239"/>
      <c r="D139" s="231" t="s">
        <v>153</v>
      </c>
      <c r="E139" s="240" t="s">
        <v>1</v>
      </c>
      <c r="F139" s="241" t="s">
        <v>161</v>
      </c>
      <c r="G139" s="239"/>
      <c r="H139" s="242">
        <v>22.347999999999999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153</v>
      </c>
      <c r="AU139" s="248" t="s">
        <v>92</v>
      </c>
      <c r="AV139" s="13" t="s">
        <v>92</v>
      </c>
      <c r="AW139" s="13" t="s">
        <v>36</v>
      </c>
      <c r="AX139" s="13" t="s">
        <v>83</v>
      </c>
      <c r="AY139" s="248" t="s">
        <v>130</v>
      </c>
    </row>
    <row r="140" s="13" customFormat="1">
      <c r="A140" s="13"/>
      <c r="B140" s="238"/>
      <c r="C140" s="239"/>
      <c r="D140" s="231" t="s">
        <v>153</v>
      </c>
      <c r="E140" s="240" t="s">
        <v>1</v>
      </c>
      <c r="F140" s="241" t="s">
        <v>162</v>
      </c>
      <c r="G140" s="239"/>
      <c r="H140" s="242">
        <v>5.718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153</v>
      </c>
      <c r="AU140" s="248" t="s">
        <v>92</v>
      </c>
      <c r="AV140" s="13" t="s">
        <v>92</v>
      </c>
      <c r="AW140" s="13" t="s">
        <v>36</v>
      </c>
      <c r="AX140" s="13" t="s">
        <v>83</v>
      </c>
      <c r="AY140" s="248" t="s">
        <v>130</v>
      </c>
    </row>
    <row r="141" s="13" customFormat="1">
      <c r="A141" s="13"/>
      <c r="B141" s="238"/>
      <c r="C141" s="239"/>
      <c r="D141" s="231" t="s">
        <v>153</v>
      </c>
      <c r="E141" s="240" t="s">
        <v>1</v>
      </c>
      <c r="F141" s="241" t="s">
        <v>163</v>
      </c>
      <c r="G141" s="239"/>
      <c r="H141" s="242">
        <v>50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153</v>
      </c>
      <c r="AU141" s="248" t="s">
        <v>92</v>
      </c>
      <c r="AV141" s="13" t="s">
        <v>92</v>
      </c>
      <c r="AW141" s="13" t="s">
        <v>36</v>
      </c>
      <c r="AX141" s="13" t="s">
        <v>83</v>
      </c>
      <c r="AY141" s="248" t="s">
        <v>130</v>
      </c>
    </row>
    <row r="142" s="14" customFormat="1">
      <c r="A142" s="14"/>
      <c r="B142" s="249"/>
      <c r="C142" s="250"/>
      <c r="D142" s="231" t="s">
        <v>153</v>
      </c>
      <c r="E142" s="251" t="s">
        <v>1</v>
      </c>
      <c r="F142" s="252" t="s">
        <v>164</v>
      </c>
      <c r="G142" s="250"/>
      <c r="H142" s="253">
        <v>78.066000000000002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153</v>
      </c>
      <c r="AU142" s="259" t="s">
        <v>92</v>
      </c>
      <c r="AV142" s="14" t="s">
        <v>95</v>
      </c>
      <c r="AW142" s="14" t="s">
        <v>36</v>
      </c>
      <c r="AX142" s="14" t="s">
        <v>88</v>
      </c>
      <c r="AY142" s="259" t="s">
        <v>130</v>
      </c>
    </row>
    <row r="143" s="2" customFormat="1" ht="33" customHeight="1">
      <c r="A143" s="38"/>
      <c r="B143" s="39"/>
      <c r="C143" s="218" t="s">
        <v>165</v>
      </c>
      <c r="D143" s="218" t="s">
        <v>132</v>
      </c>
      <c r="E143" s="219" t="s">
        <v>166</v>
      </c>
      <c r="F143" s="220" t="s">
        <v>167</v>
      </c>
      <c r="G143" s="221" t="s">
        <v>157</v>
      </c>
      <c r="H143" s="222">
        <v>2.9249999999999998</v>
      </c>
      <c r="I143" s="223"/>
      <c r="J143" s="224">
        <f>ROUND(I143*H143,2)</f>
        <v>0</v>
      </c>
      <c r="K143" s="220" t="s">
        <v>136</v>
      </c>
      <c r="L143" s="44"/>
      <c r="M143" s="225" t="s">
        <v>1</v>
      </c>
      <c r="N143" s="226" t="s">
        <v>48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95</v>
      </c>
      <c r="AT143" s="229" t="s">
        <v>132</v>
      </c>
      <c r="AU143" s="229" t="s">
        <v>92</v>
      </c>
      <c r="AY143" s="17" t="s">
        <v>130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88</v>
      </c>
      <c r="BK143" s="230">
        <f>ROUND(I143*H143,2)</f>
        <v>0</v>
      </c>
      <c r="BL143" s="17" t="s">
        <v>95</v>
      </c>
      <c r="BM143" s="229" t="s">
        <v>168</v>
      </c>
    </row>
    <row r="144" s="2" customFormat="1">
      <c r="A144" s="38"/>
      <c r="B144" s="39"/>
      <c r="C144" s="40"/>
      <c r="D144" s="231" t="s">
        <v>138</v>
      </c>
      <c r="E144" s="40"/>
      <c r="F144" s="232" t="s">
        <v>169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92</v>
      </c>
    </row>
    <row r="145" s="2" customFormat="1">
      <c r="A145" s="38"/>
      <c r="B145" s="39"/>
      <c r="C145" s="40"/>
      <c r="D145" s="236" t="s">
        <v>140</v>
      </c>
      <c r="E145" s="40"/>
      <c r="F145" s="237" t="s">
        <v>170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140</v>
      </c>
      <c r="AU145" s="17" t="s">
        <v>92</v>
      </c>
    </row>
    <row r="146" s="13" customFormat="1">
      <c r="A146" s="13"/>
      <c r="B146" s="238"/>
      <c r="C146" s="239"/>
      <c r="D146" s="231" t="s">
        <v>153</v>
      </c>
      <c r="E146" s="240" t="s">
        <v>1</v>
      </c>
      <c r="F146" s="241" t="s">
        <v>171</v>
      </c>
      <c r="G146" s="239"/>
      <c r="H146" s="242">
        <v>2.9249999999999998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153</v>
      </c>
      <c r="AU146" s="248" t="s">
        <v>92</v>
      </c>
      <c r="AV146" s="13" t="s">
        <v>92</v>
      </c>
      <c r="AW146" s="13" t="s">
        <v>36</v>
      </c>
      <c r="AX146" s="13" t="s">
        <v>88</v>
      </c>
      <c r="AY146" s="248" t="s">
        <v>130</v>
      </c>
    </row>
    <row r="147" s="2" customFormat="1" ht="37.8" customHeight="1">
      <c r="A147" s="38"/>
      <c r="B147" s="39"/>
      <c r="C147" s="218" t="s">
        <v>172</v>
      </c>
      <c r="D147" s="218" t="s">
        <v>132</v>
      </c>
      <c r="E147" s="219" t="s">
        <v>173</v>
      </c>
      <c r="F147" s="220" t="s">
        <v>174</v>
      </c>
      <c r="G147" s="221" t="s">
        <v>157</v>
      </c>
      <c r="H147" s="222">
        <v>36.161999999999999</v>
      </c>
      <c r="I147" s="223"/>
      <c r="J147" s="224">
        <f>ROUND(I147*H147,2)</f>
        <v>0</v>
      </c>
      <c r="K147" s="220" t="s">
        <v>136</v>
      </c>
      <c r="L147" s="44"/>
      <c r="M147" s="225" t="s">
        <v>1</v>
      </c>
      <c r="N147" s="226" t="s">
        <v>48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95</v>
      </c>
      <c r="AT147" s="229" t="s">
        <v>132</v>
      </c>
      <c r="AU147" s="229" t="s">
        <v>92</v>
      </c>
      <c r="AY147" s="17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95</v>
      </c>
      <c r="BM147" s="229" t="s">
        <v>175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176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92</v>
      </c>
    </row>
    <row r="149" s="2" customFormat="1">
      <c r="A149" s="38"/>
      <c r="B149" s="39"/>
      <c r="C149" s="40"/>
      <c r="D149" s="236" t="s">
        <v>140</v>
      </c>
      <c r="E149" s="40"/>
      <c r="F149" s="237" t="s">
        <v>177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92</v>
      </c>
    </row>
    <row r="150" s="15" customFormat="1">
      <c r="A150" s="15"/>
      <c r="B150" s="260"/>
      <c r="C150" s="261"/>
      <c r="D150" s="231" t="s">
        <v>153</v>
      </c>
      <c r="E150" s="262" t="s">
        <v>1</v>
      </c>
      <c r="F150" s="263" t="s">
        <v>178</v>
      </c>
      <c r="G150" s="261"/>
      <c r="H150" s="262" t="s">
        <v>1</v>
      </c>
      <c r="I150" s="264"/>
      <c r="J150" s="261"/>
      <c r="K150" s="261"/>
      <c r="L150" s="265"/>
      <c r="M150" s="266"/>
      <c r="N150" s="267"/>
      <c r="O150" s="267"/>
      <c r="P150" s="267"/>
      <c r="Q150" s="267"/>
      <c r="R150" s="267"/>
      <c r="S150" s="267"/>
      <c r="T150" s="26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9" t="s">
        <v>153</v>
      </c>
      <c r="AU150" s="269" t="s">
        <v>92</v>
      </c>
      <c r="AV150" s="15" t="s">
        <v>88</v>
      </c>
      <c r="AW150" s="15" t="s">
        <v>36</v>
      </c>
      <c r="AX150" s="15" t="s">
        <v>83</v>
      </c>
      <c r="AY150" s="269" t="s">
        <v>130</v>
      </c>
    </row>
    <row r="151" s="13" customFormat="1">
      <c r="A151" s="13"/>
      <c r="B151" s="238"/>
      <c r="C151" s="239"/>
      <c r="D151" s="231" t="s">
        <v>153</v>
      </c>
      <c r="E151" s="240" t="s">
        <v>1</v>
      </c>
      <c r="F151" s="241" t="s">
        <v>179</v>
      </c>
      <c r="G151" s="239"/>
      <c r="H151" s="242">
        <v>18.081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153</v>
      </c>
      <c r="AU151" s="248" t="s">
        <v>92</v>
      </c>
      <c r="AV151" s="13" t="s">
        <v>92</v>
      </c>
      <c r="AW151" s="13" t="s">
        <v>36</v>
      </c>
      <c r="AX151" s="13" t="s">
        <v>83</v>
      </c>
      <c r="AY151" s="248" t="s">
        <v>130</v>
      </c>
    </row>
    <row r="152" s="15" customFormat="1">
      <c r="A152" s="15"/>
      <c r="B152" s="260"/>
      <c r="C152" s="261"/>
      <c r="D152" s="231" t="s">
        <v>153</v>
      </c>
      <c r="E152" s="262" t="s">
        <v>1</v>
      </c>
      <c r="F152" s="263" t="s">
        <v>180</v>
      </c>
      <c r="G152" s="261"/>
      <c r="H152" s="262" t="s">
        <v>1</v>
      </c>
      <c r="I152" s="264"/>
      <c r="J152" s="261"/>
      <c r="K152" s="261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153</v>
      </c>
      <c r="AU152" s="269" t="s">
        <v>92</v>
      </c>
      <c r="AV152" s="15" t="s">
        <v>88</v>
      </c>
      <c r="AW152" s="15" t="s">
        <v>36</v>
      </c>
      <c r="AX152" s="15" t="s">
        <v>83</v>
      </c>
      <c r="AY152" s="269" t="s">
        <v>130</v>
      </c>
    </row>
    <row r="153" s="13" customFormat="1">
      <c r="A153" s="13"/>
      <c r="B153" s="238"/>
      <c r="C153" s="239"/>
      <c r="D153" s="231" t="s">
        <v>153</v>
      </c>
      <c r="E153" s="240" t="s">
        <v>1</v>
      </c>
      <c r="F153" s="241" t="s">
        <v>181</v>
      </c>
      <c r="G153" s="239"/>
      <c r="H153" s="242">
        <v>18.081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153</v>
      </c>
      <c r="AU153" s="248" t="s">
        <v>92</v>
      </c>
      <c r="AV153" s="13" t="s">
        <v>92</v>
      </c>
      <c r="AW153" s="13" t="s">
        <v>36</v>
      </c>
      <c r="AX153" s="13" t="s">
        <v>83</v>
      </c>
      <c r="AY153" s="248" t="s">
        <v>130</v>
      </c>
    </row>
    <row r="154" s="14" customFormat="1">
      <c r="A154" s="14"/>
      <c r="B154" s="249"/>
      <c r="C154" s="250"/>
      <c r="D154" s="231" t="s">
        <v>153</v>
      </c>
      <c r="E154" s="251" t="s">
        <v>1</v>
      </c>
      <c r="F154" s="252" t="s">
        <v>164</v>
      </c>
      <c r="G154" s="250"/>
      <c r="H154" s="253">
        <v>36.161999999999999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153</v>
      </c>
      <c r="AU154" s="259" t="s">
        <v>92</v>
      </c>
      <c r="AV154" s="14" t="s">
        <v>95</v>
      </c>
      <c r="AW154" s="14" t="s">
        <v>36</v>
      </c>
      <c r="AX154" s="14" t="s">
        <v>88</v>
      </c>
      <c r="AY154" s="259" t="s">
        <v>130</v>
      </c>
    </row>
    <row r="155" s="2" customFormat="1" ht="37.8" customHeight="1">
      <c r="A155" s="38"/>
      <c r="B155" s="39"/>
      <c r="C155" s="218" t="s">
        <v>182</v>
      </c>
      <c r="D155" s="218" t="s">
        <v>132</v>
      </c>
      <c r="E155" s="219" t="s">
        <v>183</v>
      </c>
      <c r="F155" s="220" t="s">
        <v>184</v>
      </c>
      <c r="G155" s="221" t="s">
        <v>157</v>
      </c>
      <c r="H155" s="222">
        <v>69.528999999999996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95</v>
      </c>
      <c r="AT155" s="229" t="s">
        <v>132</v>
      </c>
      <c r="AU155" s="229" t="s">
        <v>92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88</v>
      </c>
      <c r="BK155" s="230">
        <f>ROUND(I155*H155,2)</f>
        <v>0</v>
      </c>
      <c r="BL155" s="17" t="s">
        <v>95</v>
      </c>
      <c r="BM155" s="229" t="s">
        <v>185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186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92</v>
      </c>
    </row>
    <row r="157" s="2" customFormat="1">
      <c r="A157" s="38"/>
      <c r="B157" s="39"/>
      <c r="C157" s="40"/>
      <c r="D157" s="236" t="s">
        <v>140</v>
      </c>
      <c r="E157" s="40"/>
      <c r="F157" s="237" t="s">
        <v>187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140</v>
      </c>
      <c r="AU157" s="17" t="s">
        <v>92</v>
      </c>
    </row>
    <row r="158" s="2" customFormat="1" ht="24.15" customHeight="1">
      <c r="A158" s="38"/>
      <c r="B158" s="39"/>
      <c r="C158" s="218" t="s">
        <v>188</v>
      </c>
      <c r="D158" s="218" t="s">
        <v>132</v>
      </c>
      <c r="E158" s="219" t="s">
        <v>189</v>
      </c>
      <c r="F158" s="220" t="s">
        <v>190</v>
      </c>
      <c r="G158" s="221" t="s">
        <v>157</v>
      </c>
      <c r="H158" s="222">
        <v>18.081</v>
      </c>
      <c r="I158" s="223"/>
      <c r="J158" s="224">
        <f>ROUND(I158*H158,2)</f>
        <v>0</v>
      </c>
      <c r="K158" s="220" t="s">
        <v>136</v>
      </c>
      <c r="L158" s="44"/>
      <c r="M158" s="225" t="s">
        <v>1</v>
      </c>
      <c r="N158" s="226" t="s">
        <v>48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95</v>
      </c>
      <c r="AT158" s="229" t="s">
        <v>132</v>
      </c>
      <c r="AU158" s="229" t="s">
        <v>92</v>
      </c>
      <c r="AY158" s="17" t="s">
        <v>130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88</v>
      </c>
      <c r="BK158" s="230">
        <f>ROUND(I158*H158,2)</f>
        <v>0</v>
      </c>
      <c r="BL158" s="17" t="s">
        <v>95</v>
      </c>
      <c r="BM158" s="229" t="s">
        <v>191</v>
      </c>
    </row>
    <row r="159" s="2" customFormat="1">
      <c r="A159" s="38"/>
      <c r="B159" s="39"/>
      <c r="C159" s="40"/>
      <c r="D159" s="231" t="s">
        <v>138</v>
      </c>
      <c r="E159" s="40"/>
      <c r="F159" s="232" t="s">
        <v>192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92</v>
      </c>
    </row>
    <row r="160" s="2" customFormat="1">
      <c r="A160" s="38"/>
      <c r="B160" s="39"/>
      <c r="C160" s="40"/>
      <c r="D160" s="236" t="s">
        <v>140</v>
      </c>
      <c r="E160" s="40"/>
      <c r="F160" s="237" t="s">
        <v>193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140</v>
      </c>
      <c r="AU160" s="17" t="s">
        <v>92</v>
      </c>
    </row>
    <row r="161" s="2" customFormat="1" ht="24.15" customHeight="1">
      <c r="A161" s="38"/>
      <c r="B161" s="39"/>
      <c r="C161" s="218" t="s">
        <v>194</v>
      </c>
      <c r="D161" s="218" t="s">
        <v>132</v>
      </c>
      <c r="E161" s="219" t="s">
        <v>195</v>
      </c>
      <c r="F161" s="220" t="s">
        <v>196</v>
      </c>
      <c r="G161" s="221" t="s">
        <v>157</v>
      </c>
      <c r="H161" s="222">
        <v>10</v>
      </c>
      <c r="I161" s="223"/>
      <c r="J161" s="224">
        <f>ROUND(I161*H161,2)</f>
        <v>0</v>
      </c>
      <c r="K161" s="220" t="s">
        <v>136</v>
      </c>
      <c r="L161" s="44"/>
      <c r="M161" s="225" t="s">
        <v>1</v>
      </c>
      <c r="N161" s="226" t="s">
        <v>48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95</v>
      </c>
      <c r="AT161" s="229" t="s">
        <v>132</v>
      </c>
      <c r="AU161" s="229" t="s">
        <v>92</v>
      </c>
      <c r="AY161" s="17" t="s">
        <v>130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88</v>
      </c>
      <c r="BK161" s="230">
        <f>ROUND(I161*H161,2)</f>
        <v>0</v>
      </c>
      <c r="BL161" s="17" t="s">
        <v>95</v>
      </c>
      <c r="BM161" s="229" t="s">
        <v>197</v>
      </c>
    </row>
    <row r="162" s="2" customFormat="1">
      <c r="A162" s="38"/>
      <c r="B162" s="39"/>
      <c r="C162" s="40"/>
      <c r="D162" s="231" t="s">
        <v>138</v>
      </c>
      <c r="E162" s="40"/>
      <c r="F162" s="232" t="s">
        <v>198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138</v>
      </c>
      <c r="AU162" s="17" t="s">
        <v>92</v>
      </c>
    </row>
    <row r="163" s="2" customFormat="1">
      <c r="A163" s="38"/>
      <c r="B163" s="39"/>
      <c r="C163" s="40"/>
      <c r="D163" s="236" t="s">
        <v>140</v>
      </c>
      <c r="E163" s="40"/>
      <c r="F163" s="237" t="s">
        <v>199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140</v>
      </c>
      <c r="AU163" s="17" t="s">
        <v>92</v>
      </c>
    </row>
    <row r="164" s="2" customFormat="1" ht="16.5" customHeight="1">
      <c r="A164" s="38"/>
      <c r="B164" s="39"/>
      <c r="C164" s="218" t="s">
        <v>200</v>
      </c>
      <c r="D164" s="218" t="s">
        <v>132</v>
      </c>
      <c r="E164" s="219" t="s">
        <v>201</v>
      </c>
      <c r="F164" s="220" t="s">
        <v>202</v>
      </c>
      <c r="G164" s="221" t="s">
        <v>157</v>
      </c>
      <c r="H164" s="222">
        <v>69.528999999999996</v>
      </c>
      <c r="I164" s="223"/>
      <c r="J164" s="224">
        <f>ROUND(I164*H164,2)</f>
        <v>0</v>
      </c>
      <c r="K164" s="220" t="s">
        <v>136</v>
      </c>
      <c r="L164" s="44"/>
      <c r="M164" s="225" t="s">
        <v>1</v>
      </c>
      <c r="N164" s="226" t="s">
        <v>48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95</v>
      </c>
      <c r="AT164" s="229" t="s">
        <v>132</v>
      </c>
      <c r="AU164" s="229" t="s">
        <v>92</v>
      </c>
      <c r="AY164" s="17" t="s">
        <v>130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88</v>
      </c>
      <c r="BK164" s="230">
        <f>ROUND(I164*H164,2)</f>
        <v>0</v>
      </c>
      <c r="BL164" s="17" t="s">
        <v>95</v>
      </c>
      <c r="BM164" s="229" t="s">
        <v>203</v>
      </c>
    </row>
    <row r="165" s="2" customFormat="1">
      <c r="A165" s="38"/>
      <c r="B165" s="39"/>
      <c r="C165" s="40"/>
      <c r="D165" s="231" t="s">
        <v>138</v>
      </c>
      <c r="E165" s="40"/>
      <c r="F165" s="232" t="s">
        <v>204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92</v>
      </c>
    </row>
    <row r="166" s="2" customFormat="1">
      <c r="A166" s="38"/>
      <c r="B166" s="39"/>
      <c r="C166" s="40"/>
      <c r="D166" s="236" t="s">
        <v>140</v>
      </c>
      <c r="E166" s="40"/>
      <c r="F166" s="237" t="s">
        <v>205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140</v>
      </c>
      <c r="AU166" s="17" t="s">
        <v>92</v>
      </c>
    </row>
    <row r="167" s="15" customFormat="1">
      <c r="A167" s="15"/>
      <c r="B167" s="260"/>
      <c r="C167" s="261"/>
      <c r="D167" s="231" t="s">
        <v>153</v>
      </c>
      <c r="E167" s="262" t="s">
        <v>1</v>
      </c>
      <c r="F167" s="263" t="s">
        <v>206</v>
      </c>
      <c r="G167" s="261"/>
      <c r="H167" s="262" t="s">
        <v>1</v>
      </c>
      <c r="I167" s="264"/>
      <c r="J167" s="261"/>
      <c r="K167" s="261"/>
      <c r="L167" s="265"/>
      <c r="M167" s="266"/>
      <c r="N167" s="267"/>
      <c r="O167" s="267"/>
      <c r="P167" s="267"/>
      <c r="Q167" s="267"/>
      <c r="R167" s="267"/>
      <c r="S167" s="267"/>
      <c r="T167" s="26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9" t="s">
        <v>153</v>
      </c>
      <c r="AU167" s="269" t="s">
        <v>92</v>
      </c>
      <c r="AV167" s="15" t="s">
        <v>88</v>
      </c>
      <c r="AW167" s="15" t="s">
        <v>36</v>
      </c>
      <c r="AX167" s="15" t="s">
        <v>83</v>
      </c>
      <c r="AY167" s="269" t="s">
        <v>130</v>
      </c>
    </row>
    <row r="168" s="13" customFormat="1">
      <c r="A168" s="13"/>
      <c r="B168" s="238"/>
      <c r="C168" s="239"/>
      <c r="D168" s="231" t="s">
        <v>153</v>
      </c>
      <c r="E168" s="240" t="s">
        <v>1</v>
      </c>
      <c r="F168" s="241" t="s">
        <v>207</v>
      </c>
      <c r="G168" s="239"/>
      <c r="H168" s="242">
        <v>69.528999999999996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153</v>
      </c>
      <c r="AU168" s="248" t="s">
        <v>92</v>
      </c>
      <c r="AV168" s="13" t="s">
        <v>92</v>
      </c>
      <c r="AW168" s="13" t="s">
        <v>36</v>
      </c>
      <c r="AX168" s="13" t="s">
        <v>88</v>
      </c>
      <c r="AY168" s="248" t="s">
        <v>130</v>
      </c>
    </row>
    <row r="169" s="2" customFormat="1" ht="24.15" customHeight="1">
      <c r="A169" s="38"/>
      <c r="B169" s="39"/>
      <c r="C169" s="218" t="s">
        <v>208</v>
      </c>
      <c r="D169" s="218" t="s">
        <v>132</v>
      </c>
      <c r="E169" s="219" t="s">
        <v>209</v>
      </c>
      <c r="F169" s="220" t="s">
        <v>210</v>
      </c>
      <c r="G169" s="221" t="s">
        <v>157</v>
      </c>
      <c r="H169" s="222">
        <v>1.4630000000000001</v>
      </c>
      <c r="I169" s="223"/>
      <c r="J169" s="224">
        <f>ROUND(I169*H169,2)</f>
        <v>0</v>
      </c>
      <c r="K169" s="220" t="s">
        <v>136</v>
      </c>
      <c r="L169" s="44"/>
      <c r="M169" s="225" t="s">
        <v>1</v>
      </c>
      <c r="N169" s="226" t="s">
        <v>48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95</v>
      </c>
      <c r="AT169" s="229" t="s">
        <v>132</v>
      </c>
      <c r="AU169" s="229" t="s">
        <v>92</v>
      </c>
      <c r="AY169" s="17" t="s">
        <v>130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88</v>
      </c>
      <c r="BK169" s="230">
        <f>ROUND(I169*H169,2)</f>
        <v>0</v>
      </c>
      <c r="BL169" s="17" t="s">
        <v>95</v>
      </c>
      <c r="BM169" s="229" t="s">
        <v>211</v>
      </c>
    </row>
    <row r="170" s="2" customFormat="1">
      <c r="A170" s="38"/>
      <c r="B170" s="39"/>
      <c r="C170" s="40"/>
      <c r="D170" s="231" t="s">
        <v>138</v>
      </c>
      <c r="E170" s="40"/>
      <c r="F170" s="232" t="s">
        <v>212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92</v>
      </c>
    </row>
    <row r="171" s="2" customFormat="1">
      <c r="A171" s="38"/>
      <c r="B171" s="39"/>
      <c r="C171" s="40"/>
      <c r="D171" s="236" t="s">
        <v>140</v>
      </c>
      <c r="E171" s="40"/>
      <c r="F171" s="237" t="s">
        <v>213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140</v>
      </c>
      <c r="AU171" s="17" t="s">
        <v>92</v>
      </c>
    </row>
    <row r="172" s="13" customFormat="1">
      <c r="A172" s="13"/>
      <c r="B172" s="238"/>
      <c r="C172" s="239"/>
      <c r="D172" s="231" t="s">
        <v>153</v>
      </c>
      <c r="E172" s="240" t="s">
        <v>1</v>
      </c>
      <c r="F172" s="241" t="s">
        <v>214</v>
      </c>
      <c r="G172" s="239"/>
      <c r="H172" s="242">
        <v>1.4630000000000001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153</v>
      </c>
      <c r="AU172" s="248" t="s">
        <v>92</v>
      </c>
      <c r="AV172" s="13" t="s">
        <v>92</v>
      </c>
      <c r="AW172" s="13" t="s">
        <v>36</v>
      </c>
      <c r="AX172" s="13" t="s">
        <v>88</v>
      </c>
      <c r="AY172" s="248" t="s">
        <v>130</v>
      </c>
    </row>
    <row r="173" s="2" customFormat="1" ht="33" customHeight="1">
      <c r="A173" s="38"/>
      <c r="B173" s="39"/>
      <c r="C173" s="218" t="s">
        <v>8</v>
      </c>
      <c r="D173" s="218" t="s">
        <v>132</v>
      </c>
      <c r="E173" s="219" t="s">
        <v>215</v>
      </c>
      <c r="F173" s="220" t="s">
        <v>216</v>
      </c>
      <c r="G173" s="221" t="s">
        <v>135</v>
      </c>
      <c r="H173" s="222">
        <v>90.406000000000006</v>
      </c>
      <c r="I173" s="223"/>
      <c r="J173" s="224">
        <f>ROUND(I173*H173,2)</f>
        <v>0</v>
      </c>
      <c r="K173" s="220" t="s">
        <v>136</v>
      </c>
      <c r="L173" s="44"/>
      <c r="M173" s="225" t="s">
        <v>1</v>
      </c>
      <c r="N173" s="226" t="s">
        <v>48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95</v>
      </c>
      <c r="AT173" s="229" t="s">
        <v>132</v>
      </c>
      <c r="AU173" s="229" t="s">
        <v>92</v>
      </c>
      <c r="AY173" s="17" t="s">
        <v>130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95</v>
      </c>
      <c r="BM173" s="229" t="s">
        <v>217</v>
      </c>
    </row>
    <row r="174" s="2" customFormat="1">
      <c r="A174" s="38"/>
      <c r="B174" s="39"/>
      <c r="C174" s="40"/>
      <c r="D174" s="231" t="s">
        <v>138</v>
      </c>
      <c r="E174" s="40"/>
      <c r="F174" s="232" t="s">
        <v>218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92</v>
      </c>
    </row>
    <row r="175" s="2" customFormat="1">
      <c r="A175" s="38"/>
      <c r="B175" s="39"/>
      <c r="C175" s="40"/>
      <c r="D175" s="236" t="s">
        <v>140</v>
      </c>
      <c r="E175" s="40"/>
      <c r="F175" s="237" t="s">
        <v>219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140</v>
      </c>
      <c r="AU175" s="17" t="s">
        <v>92</v>
      </c>
    </row>
    <row r="176" s="13" customFormat="1">
      <c r="A176" s="13"/>
      <c r="B176" s="238"/>
      <c r="C176" s="239"/>
      <c r="D176" s="231" t="s">
        <v>153</v>
      </c>
      <c r="E176" s="240" t="s">
        <v>1</v>
      </c>
      <c r="F176" s="241" t="s">
        <v>220</v>
      </c>
      <c r="G176" s="239"/>
      <c r="H176" s="242">
        <v>90.406000000000006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153</v>
      </c>
      <c r="AU176" s="248" t="s">
        <v>92</v>
      </c>
      <c r="AV176" s="13" t="s">
        <v>92</v>
      </c>
      <c r="AW176" s="13" t="s">
        <v>36</v>
      </c>
      <c r="AX176" s="13" t="s">
        <v>88</v>
      </c>
      <c r="AY176" s="248" t="s">
        <v>130</v>
      </c>
    </row>
    <row r="177" s="2" customFormat="1" ht="24.15" customHeight="1">
      <c r="A177" s="38"/>
      <c r="B177" s="39"/>
      <c r="C177" s="218" t="s">
        <v>221</v>
      </c>
      <c r="D177" s="218" t="s">
        <v>132</v>
      </c>
      <c r="E177" s="219" t="s">
        <v>222</v>
      </c>
      <c r="F177" s="220" t="s">
        <v>223</v>
      </c>
      <c r="G177" s="221" t="s">
        <v>135</v>
      </c>
      <c r="H177" s="222">
        <v>180.81100000000001</v>
      </c>
      <c r="I177" s="223"/>
      <c r="J177" s="224">
        <f>ROUND(I177*H177,2)</f>
        <v>0</v>
      </c>
      <c r="K177" s="220" t="s">
        <v>136</v>
      </c>
      <c r="L177" s="44"/>
      <c r="M177" s="225" t="s">
        <v>1</v>
      </c>
      <c r="N177" s="226" t="s">
        <v>48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95</v>
      </c>
      <c r="AT177" s="229" t="s">
        <v>132</v>
      </c>
      <c r="AU177" s="229" t="s">
        <v>92</v>
      </c>
      <c r="AY177" s="17" t="s">
        <v>130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88</v>
      </c>
      <c r="BK177" s="230">
        <f>ROUND(I177*H177,2)</f>
        <v>0</v>
      </c>
      <c r="BL177" s="17" t="s">
        <v>95</v>
      </c>
      <c r="BM177" s="229" t="s">
        <v>224</v>
      </c>
    </row>
    <row r="178" s="2" customFormat="1">
      <c r="A178" s="38"/>
      <c r="B178" s="39"/>
      <c r="C178" s="40"/>
      <c r="D178" s="231" t="s">
        <v>138</v>
      </c>
      <c r="E178" s="40"/>
      <c r="F178" s="232" t="s">
        <v>225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138</v>
      </c>
      <c r="AU178" s="17" t="s">
        <v>92</v>
      </c>
    </row>
    <row r="179" s="2" customFormat="1">
      <c r="A179" s="38"/>
      <c r="B179" s="39"/>
      <c r="C179" s="40"/>
      <c r="D179" s="236" t="s">
        <v>140</v>
      </c>
      <c r="E179" s="40"/>
      <c r="F179" s="237" t="s">
        <v>226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140</v>
      </c>
      <c r="AU179" s="17" t="s">
        <v>92</v>
      </c>
    </row>
    <row r="180" s="13" customFormat="1">
      <c r="A180" s="13"/>
      <c r="B180" s="238"/>
      <c r="C180" s="239"/>
      <c r="D180" s="231" t="s">
        <v>153</v>
      </c>
      <c r="E180" s="240" t="s">
        <v>1</v>
      </c>
      <c r="F180" s="241" t="s">
        <v>227</v>
      </c>
      <c r="G180" s="239"/>
      <c r="H180" s="242">
        <v>180.81100000000001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153</v>
      </c>
      <c r="AU180" s="248" t="s">
        <v>92</v>
      </c>
      <c r="AV180" s="13" t="s">
        <v>92</v>
      </c>
      <c r="AW180" s="13" t="s">
        <v>36</v>
      </c>
      <c r="AX180" s="13" t="s">
        <v>88</v>
      </c>
      <c r="AY180" s="248" t="s">
        <v>130</v>
      </c>
    </row>
    <row r="181" s="2" customFormat="1" ht="16.5" customHeight="1">
      <c r="A181" s="38"/>
      <c r="B181" s="39"/>
      <c r="C181" s="270" t="s">
        <v>228</v>
      </c>
      <c r="D181" s="270" t="s">
        <v>229</v>
      </c>
      <c r="E181" s="271" t="s">
        <v>230</v>
      </c>
      <c r="F181" s="272" t="s">
        <v>231</v>
      </c>
      <c r="G181" s="273" t="s">
        <v>232</v>
      </c>
      <c r="H181" s="274">
        <v>6.3280000000000003</v>
      </c>
      <c r="I181" s="275"/>
      <c r="J181" s="276">
        <f>ROUND(I181*H181,2)</f>
        <v>0</v>
      </c>
      <c r="K181" s="272" t="s">
        <v>136</v>
      </c>
      <c r="L181" s="277"/>
      <c r="M181" s="278" t="s">
        <v>1</v>
      </c>
      <c r="N181" s="279" t="s">
        <v>48</v>
      </c>
      <c r="O181" s="91"/>
      <c r="P181" s="227">
        <f>O181*H181</f>
        <v>0</v>
      </c>
      <c r="Q181" s="227">
        <v>0.001</v>
      </c>
      <c r="R181" s="227">
        <f>Q181*H181</f>
        <v>0.0063280000000000003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188</v>
      </c>
      <c r="AT181" s="229" t="s">
        <v>229</v>
      </c>
      <c r="AU181" s="229" t="s">
        <v>92</v>
      </c>
      <c r="AY181" s="17" t="s">
        <v>130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88</v>
      </c>
      <c r="BK181" s="230">
        <f>ROUND(I181*H181,2)</f>
        <v>0</v>
      </c>
      <c r="BL181" s="17" t="s">
        <v>95</v>
      </c>
      <c r="BM181" s="229" t="s">
        <v>233</v>
      </c>
    </row>
    <row r="182" s="2" customFormat="1">
      <c r="A182" s="38"/>
      <c r="B182" s="39"/>
      <c r="C182" s="40"/>
      <c r="D182" s="231" t="s">
        <v>138</v>
      </c>
      <c r="E182" s="40"/>
      <c r="F182" s="232" t="s">
        <v>231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138</v>
      </c>
      <c r="AU182" s="17" t="s">
        <v>92</v>
      </c>
    </row>
    <row r="183" s="13" customFormat="1">
      <c r="A183" s="13"/>
      <c r="B183" s="238"/>
      <c r="C183" s="239"/>
      <c r="D183" s="231" t="s">
        <v>153</v>
      </c>
      <c r="E183" s="239"/>
      <c r="F183" s="241" t="s">
        <v>234</v>
      </c>
      <c r="G183" s="239"/>
      <c r="H183" s="242">
        <v>6.3280000000000003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153</v>
      </c>
      <c r="AU183" s="248" t="s">
        <v>92</v>
      </c>
      <c r="AV183" s="13" t="s">
        <v>92</v>
      </c>
      <c r="AW183" s="13" t="s">
        <v>4</v>
      </c>
      <c r="AX183" s="13" t="s">
        <v>88</v>
      </c>
      <c r="AY183" s="248" t="s">
        <v>130</v>
      </c>
    </row>
    <row r="184" s="2" customFormat="1" ht="24.15" customHeight="1">
      <c r="A184" s="38"/>
      <c r="B184" s="39"/>
      <c r="C184" s="218" t="s">
        <v>235</v>
      </c>
      <c r="D184" s="218" t="s">
        <v>132</v>
      </c>
      <c r="E184" s="219" t="s">
        <v>236</v>
      </c>
      <c r="F184" s="220" t="s">
        <v>237</v>
      </c>
      <c r="G184" s="221" t="s">
        <v>135</v>
      </c>
      <c r="H184" s="222">
        <v>193.851</v>
      </c>
      <c r="I184" s="223"/>
      <c r="J184" s="224">
        <f>ROUND(I184*H184,2)</f>
        <v>0</v>
      </c>
      <c r="K184" s="220" t="s">
        <v>136</v>
      </c>
      <c r="L184" s="44"/>
      <c r="M184" s="225" t="s">
        <v>1</v>
      </c>
      <c r="N184" s="226" t="s">
        <v>48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95</v>
      </c>
      <c r="AT184" s="229" t="s">
        <v>132</v>
      </c>
      <c r="AU184" s="229" t="s">
        <v>92</v>
      </c>
      <c r="AY184" s="17" t="s">
        <v>130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88</v>
      </c>
      <c r="BK184" s="230">
        <f>ROUND(I184*H184,2)</f>
        <v>0</v>
      </c>
      <c r="BL184" s="17" t="s">
        <v>95</v>
      </c>
      <c r="BM184" s="229" t="s">
        <v>238</v>
      </c>
    </row>
    <row r="185" s="2" customFormat="1">
      <c r="A185" s="38"/>
      <c r="B185" s="39"/>
      <c r="C185" s="40"/>
      <c r="D185" s="231" t="s">
        <v>138</v>
      </c>
      <c r="E185" s="40"/>
      <c r="F185" s="232" t="s">
        <v>239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92</v>
      </c>
    </row>
    <row r="186" s="2" customFormat="1">
      <c r="A186" s="38"/>
      <c r="B186" s="39"/>
      <c r="C186" s="40"/>
      <c r="D186" s="236" t="s">
        <v>140</v>
      </c>
      <c r="E186" s="40"/>
      <c r="F186" s="237" t="s">
        <v>240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140</v>
      </c>
      <c r="AU186" s="17" t="s">
        <v>92</v>
      </c>
    </row>
    <row r="187" s="13" customFormat="1">
      <c r="A187" s="13"/>
      <c r="B187" s="238"/>
      <c r="C187" s="239"/>
      <c r="D187" s="231" t="s">
        <v>153</v>
      </c>
      <c r="E187" s="240" t="s">
        <v>1</v>
      </c>
      <c r="F187" s="241" t="s">
        <v>241</v>
      </c>
      <c r="G187" s="239"/>
      <c r="H187" s="242">
        <v>13.039999999999999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153</v>
      </c>
      <c r="AU187" s="248" t="s">
        <v>92</v>
      </c>
      <c r="AV187" s="13" t="s">
        <v>92</v>
      </c>
      <c r="AW187" s="13" t="s">
        <v>36</v>
      </c>
      <c r="AX187" s="13" t="s">
        <v>83</v>
      </c>
      <c r="AY187" s="248" t="s">
        <v>130</v>
      </c>
    </row>
    <row r="188" s="13" customFormat="1">
      <c r="A188" s="13"/>
      <c r="B188" s="238"/>
      <c r="C188" s="239"/>
      <c r="D188" s="231" t="s">
        <v>153</v>
      </c>
      <c r="E188" s="240" t="s">
        <v>1</v>
      </c>
      <c r="F188" s="241" t="s">
        <v>242</v>
      </c>
      <c r="G188" s="239"/>
      <c r="H188" s="242">
        <v>159.63200000000001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153</v>
      </c>
      <c r="AU188" s="248" t="s">
        <v>92</v>
      </c>
      <c r="AV188" s="13" t="s">
        <v>92</v>
      </c>
      <c r="AW188" s="13" t="s">
        <v>36</v>
      </c>
      <c r="AX188" s="13" t="s">
        <v>83</v>
      </c>
      <c r="AY188" s="248" t="s">
        <v>130</v>
      </c>
    </row>
    <row r="189" s="13" customFormat="1">
      <c r="A189" s="13"/>
      <c r="B189" s="238"/>
      <c r="C189" s="239"/>
      <c r="D189" s="231" t="s">
        <v>153</v>
      </c>
      <c r="E189" s="240" t="s">
        <v>1</v>
      </c>
      <c r="F189" s="241" t="s">
        <v>243</v>
      </c>
      <c r="G189" s="239"/>
      <c r="H189" s="242">
        <v>21.178999999999998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153</v>
      </c>
      <c r="AU189" s="248" t="s">
        <v>92</v>
      </c>
      <c r="AV189" s="13" t="s">
        <v>92</v>
      </c>
      <c r="AW189" s="13" t="s">
        <v>36</v>
      </c>
      <c r="AX189" s="13" t="s">
        <v>83</v>
      </c>
      <c r="AY189" s="248" t="s">
        <v>130</v>
      </c>
    </row>
    <row r="190" s="14" customFormat="1">
      <c r="A190" s="14"/>
      <c r="B190" s="249"/>
      <c r="C190" s="250"/>
      <c r="D190" s="231" t="s">
        <v>153</v>
      </c>
      <c r="E190" s="251" t="s">
        <v>1</v>
      </c>
      <c r="F190" s="252" t="s">
        <v>164</v>
      </c>
      <c r="G190" s="250"/>
      <c r="H190" s="253">
        <v>193.851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153</v>
      </c>
      <c r="AU190" s="259" t="s">
        <v>92</v>
      </c>
      <c r="AV190" s="14" t="s">
        <v>95</v>
      </c>
      <c r="AW190" s="14" t="s">
        <v>36</v>
      </c>
      <c r="AX190" s="14" t="s">
        <v>88</v>
      </c>
      <c r="AY190" s="259" t="s">
        <v>130</v>
      </c>
    </row>
    <row r="191" s="12" customFormat="1" ht="22.8" customHeight="1">
      <c r="A191" s="12"/>
      <c r="B191" s="202"/>
      <c r="C191" s="203"/>
      <c r="D191" s="204" t="s">
        <v>82</v>
      </c>
      <c r="E191" s="216" t="s">
        <v>147</v>
      </c>
      <c r="F191" s="216" t="s">
        <v>244</v>
      </c>
      <c r="G191" s="203"/>
      <c r="H191" s="203"/>
      <c r="I191" s="206"/>
      <c r="J191" s="217">
        <f>BK191</f>
        <v>0</v>
      </c>
      <c r="K191" s="203"/>
      <c r="L191" s="208"/>
      <c r="M191" s="209"/>
      <c r="N191" s="210"/>
      <c r="O191" s="210"/>
      <c r="P191" s="211">
        <f>SUM(P192:P197)</f>
        <v>0</v>
      </c>
      <c r="Q191" s="210"/>
      <c r="R191" s="211">
        <f>SUM(R192:R197)</f>
        <v>7.0448039999999992</v>
      </c>
      <c r="S191" s="210"/>
      <c r="T191" s="212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88</v>
      </c>
      <c r="AT191" s="214" t="s">
        <v>82</v>
      </c>
      <c r="AU191" s="214" t="s">
        <v>88</v>
      </c>
      <c r="AY191" s="213" t="s">
        <v>130</v>
      </c>
      <c r="BK191" s="215">
        <f>SUM(BK192:BK197)</f>
        <v>0</v>
      </c>
    </row>
    <row r="192" s="2" customFormat="1" ht="24.15" customHeight="1">
      <c r="A192" s="38"/>
      <c r="B192" s="39"/>
      <c r="C192" s="218" t="s">
        <v>245</v>
      </c>
      <c r="D192" s="218" t="s">
        <v>132</v>
      </c>
      <c r="E192" s="219" t="s">
        <v>246</v>
      </c>
      <c r="F192" s="220" t="s">
        <v>247</v>
      </c>
      <c r="G192" s="221" t="s">
        <v>248</v>
      </c>
      <c r="H192" s="222">
        <v>19.5</v>
      </c>
      <c r="I192" s="223"/>
      <c r="J192" s="224">
        <f>ROUND(I192*H192,2)</f>
        <v>0</v>
      </c>
      <c r="K192" s="220" t="s">
        <v>136</v>
      </c>
      <c r="L192" s="44"/>
      <c r="M192" s="225" t="s">
        <v>1</v>
      </c>
      <c r="N192" s="226" t="s">
        <v>48</v>
      </c>
      <c r="O192" s="91"/>
      <c r="P192" s="227">
        <f>O192*H192</f>
        <v>0</v>
      </c>
      <c r="Q192" s="227">
        <v>0.24127199999999999</v>
      </c>
      <c r="R192" s="227">
        <f>Q192*H192</f>
        <v>4.7048039999999993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95</v>
      </c>
      <c r="AT192" s="229" t="s">
        <v>132</v>
      </c>
      <c r="AU192" s="229" t="s">
        <v>92</v>
      </c>
      <c r="AY192" s="17" t="s">
        <v>130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88</v>
      </c>
      <c r="BK192" s="230">
        <f>ROUND(I192*H192,2)</f>
        <v>0</v>
      </c>
      <c r="BL192" s="17" t="s">
        <v>95</v>
      </c>
      <c r="BM192" s="229" t="s">
        <v>249</v>
      </c>
    </row>
    <row r="193" s="2" customFormat="1">
      <c r="A193" s="38"/>
      <c r="B193" s="39"/>
      <c r="C193" s="40"/>
      <c r="D193" s="231" t="s">
        <v>138</v>
      </c>
      <c r="E193" s="40"/>
      <c r="F193" s="232" t="s">
        <v>250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138</v>
      </c>
      <c r="AU193" s="17" t="s">
        <v>92</v>
      </c>
    </row>
    <row r="194" s="2" customFormat="1">
      <c r="A194" s="38"/>
      <c r="B194" s="39"/>
      <c r="C194" s="40"/>
      <c r="D194" s="236" t="s">
        <v>140</v>
      </c>
      <c r="E194" s="40"/>
      <c r="F194" s="237" t="s">
        <v>251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140</v>
      </c>
      <c r="AU194" s="17" t="s">
        <v>92</v>
      </c>
    </row>
    <row r="195" s="2" customFormat="1" ht="24.15" customHeight="1">
      <c r="A195" s="38"/>
      <c r="B195" s="39"/>
      <c r="C195" s="270" t="s">
        <v>252</v>
      </c>
      <c r="D195" s="270" t="s">
        <v>229</v>
      </c>
      <c r="E195" s="271" t="s">
        <v>253</v>
      </c>
      <c r="F195" s="272" t="s">
        <v>254</v>
      </c>
      <c r="G195" s="273" t="s">
        <v>255</v>
      </c>
      <c r="H195" s="274">
        <v>195</v>
      </c>
      <c r="I195" s="275"/>
      <c r="J195" s="276">
        <f>ROUND(I195*H195,2)</f>
        <v>0</v>
      </c>
      <c r="K195" s="272" t="s">
        <v>136</v>
      </c>
      <c r="L195" s="277"/>
      <c r="M195" s="278" t="s">
        <v>1</v>
      </c>
      <c r="N195" s="279" t="s">
        <v>48</v>
      </c>
      <c r="O195" s="91"/>
      <c r="P195" s="227">
        <f>O195*H195</f>
        <v>0</v>
      </c>
      <c r="Q195" s="227">
        <v>0.012</v>
      </c>
      <c r="R195" s="227">
        <f>Q195*H195</f>
        <v>2.3399999999999999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188</v>
      </c>
      <c r="AT195" s="229" t="s">
        <v>229</v>
      </c>
      <c r="AU195" s="229" t="s">
        <v>92</v>
      </c>
      <c r="AY195" s="17" t="s">
        <v>130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88</v>
      </c>
      <c r="BK195" s="230">
        <f>ROUND(I195*H195,2)</f>
        <v>0</v>
      </c>
      <c r="BL195" s="17" t="s">
        <v>95</v>
      </c>
      <c r="BM195" s="229" t="s">
        <v>256</v>
      </c>
    </row>
    <row r="196" s="2" customFormat="1">
      <c r="A196" s="38"/>
      <c r="B196" s="39"/>
      <c r="C196" s="40"/>
      <c r="D196" s="231" t="s">
        <v>138</v>
      </c>
      <c r="E196" s="40"/>
      <c r="F196" s="232" t="s">
        <v>254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138</v>
      </c>
      <c r="AU196" s="17" t="s">
        <v>92</v>
      </c>
    </row>
    <row r="197" s="13" customFormat="1">
      <c r="A197" s="13"/>
      <c r="B197" s="238"/>
      <c r="C197" s="239"/>
      <c r="D197" s="231" t="s">
        <v>153</v>
      </c>
      <c r="E197" s="239"/>
      <c r="F197" s="241" t="s">
        <v>257</v>
      </c>
      <c r="G197" s="239"/>
      <c r="H197" s="242">
        <v>195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153</v>
      </c>
      <c r="AU197" s="248" t="s">
        <v>92</v>
      </c>
      <c r="AV197" s="13" t="s">
        <v>92</v>
      </c>
      <c r="AW197" s="13" t="s">
        <v>4</v>
      </c>
      <c r="AX197" s="13" t="s">
        <v>88</v>
      </c>
      <c r="AY197" s="248" t="s">
        <v>130</v>
      </c>
    </row>
    <row r="198" s="12" customFormat="1" ht="22.8" customHeight="1">
      <c r="A198" s="12"/>
      <c r="B198" s="202"/>
      <c r="C198" s="203"/>
      <c r="D198" s="204" t="s">
        <v>82</v>
      </c>
      <c r="E198" s="216" t="s">
        <v>165</v>
      </c>
      <c r="F198" s="216" t="s">
        <v>258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SUM(P199:P261)</f>
        <v>0</v>
      </c>
      <c r="Q198" s="210"/>
      <c r="R198" s="211">
        <f>SUM(R199:R261)</f>
        <v>127.39335800000001</v>
      </c>
      <c r="S198" s="210"/>
      <c r="T198" s="212">
        <f>SUM(T199:T261)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88</v>
      </c>
      <c r="AT198" s="214" t="s">
        <v>82</v>
      </c>
      <c r="AU198" s="214" t="s">
        <v>88</v>
      </c>
      <c r="AY198" s="213" t="s">
        <v>130</v>
      </c>
      <c r="BK198" s="215">
        <f>SUM(BK199:BK261)</f>
        <v>0</v>
      </c>
    </row>
    <row r="199" s="2" customFormat="1" ht="24.15" customHeight="1">
      <c r="A199" s="38"/>
      <c r="B199" s="39"/>
      <c r="C199" s="218" t="s">
        <v>259</v>
      </c>
      <c r="D199" s="218" t="s">
        <v>132</v>
      </c>
      <c r="E199" s="219" t="s">
        <v>260</v>
      </c>
      <c r="F199" s="220" t="s">
        <v>261</v>
      </c>
      <c r="G199" s="221" t="s">
        <v>135</v>
      </c>
      <c r="H199" s="222">
        <v>159.63200000000001</v>
      </c>
      <c r="I199" s="223"/>
      <c r="J199" s="224">
        <f>ROUND(I199*H199,2)</f>
        <v>0</v>
      </c>
      <c r="K199" s="220" t="s">
        <v>136</v>
      </c>
      <c r="L199" s="44"/>
      <c r="M199" s="225" t="s">
        <v>1</v>
      </c>
      <c r="N199" s="226" t="s">
        <v>48</v>
      </c>
      <c r="O199" s="91"/>
      <c r="P199" s="227">
        <f>O199*H199</f>
        <v>0</v>
      </c>
      <c r="Q199" s="227">
        <v>0.34499999999999997</v>
      </c>
      <c r="R199" s="227">
        <f>Q199*H199</f>
        <v>55.073039999999999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95</v>
      </c>
      <c r="AT199" s="229" t="s">
        <v>132</v>
      </c>
      <c r="AU199" s="229" t="s">
        <v>92</v>
      </c>
      <c r="AY199" s="17" t="s">
        <v>130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88</v>
      </c>
      <c r="BK199" s="230">
        <f>ROUND(I199*H199,2)</f>
        <v>0</v>
      </c>
      <c r="BL199" s="17" t="s">
        <v>95</v>
      </c>
      <c r="BM199" s="229" t="s">
        <v>262</v>
      </c>
    </row>
    <row r="200" s="2" customFormat="1">
      <c r="A200" s="38"/>
      <c r="B200" s="39"/>
      <c r="C200" s="40"/>
      <c r="D200" s="231" t="s">
        <v>138</v>
      </c>
      <c r="E200" s="40"/>
      <c r="F200" s="232" t="s">
        <v>263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138</v>
      </c>
      <c r="AU200" s="17" t="s">
        <v>92</v>
      </c>
    </row>
    <row r="201" s="2" customFormat="1">
      <c r="A201" s="38"/>
      <c r="B201" s="39"/>
      <c r="C201" s="40"/>
      <c r="D201" s="236" t="s">
        <v>140</v>
      </c>
      <c r="E201" s="40"/>
      <c r="F201" s="237" t="s">
        <v>264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140</v>
      </c>
      <c r="AU201" s="17" t="s">
        <v>92</v>
      </c>
    </row>
    <row r="202" s="13" customFormat="1">
      <c r="A202" s="13"/>
      <c r="B202" s="238"/>
      <c r="C202" s="239"/>
      <c r="D202" s="231" t="s">
        <v>153</v>
      </c>
      <c r="E202" s="240" t="s">
        <v>1</v>
      </c>
      <c r="F202" s="241" t="s">
        <v>242</v>
      </c>
      <c r="G202" s="239"/>
      <c r="H202" s="242">
        <v>159.63200000000001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153</v>
      </c>
      <c r="AU202" s="248" t="s">
        <v>92</v>
      </c>
      <c r="AV202" s="13" t="s">
        <v>92</v>
      </c>
      <c r="AW202" s="13" t="s">
        <v>36</v>
      </c>
      <c r="AX202" s="13" t="s">
        <v>88</v>
      </c>
      <c r="AY202" s="248" t="s">
        <v>130</v>
      </c>
    </row>
    <row r="203" s="2" customFormat="1" ht="21.75" customHeight="1">
      <c r="A203" s="38"/>
      <c r="B203" s="39"/>
      <c r="C203" s="218" t="s">
        <v>265</v>
      </c>
      <c r="D203" s="218" t="s">
        <v>132</v>
      </c>
      <c r="E203" s="219" t="s">
        <v>266</v>
      </c>
      <c r="F203" s="220" t="s">
        <v>267</v>
      </c>
      <c r="G203" s="221" t="s">
        <v>135</v>
      </c>
      <c r="H203" s="222">
        <v>21.178999999999998</v>
      </c>
      <c r="I203" s="223"/>
      <c r="J203" s="224">
        <f>ROUND(I203*H203,2)</f>
        <v>0</v>
      </c>
      <c r="K203" s="220" t="s">
        <v>136</v>
      </c>
      <c r="L203" s="44"/>
      <c r="M203" s="225" t="s">
        <v>1</v>
      </c>
      <c r="N203" s="226" t="s">
        <v>48</v>
      </c>
      <c r="O203" s="91"/>
      <c r="P203" s="227">
        <f>O203*H203</f>
        <v>0</v>
      </c>
      <c r="Q203" s="227">
        <v>0.57499999999999996</v>
      </c>
      <c r="R203" s="227">
        <f>Q203*H203</f>
        <v>12.177924999999998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95</v>
      </c>
      <c r="AT203" s="229" t="s">
        <v>132</v>
      </c>
      <c r="AU203" s="229" t="s">
        <v>92</v>
      </c>
      <c r="AY203" s="17" t="s">
        <v>130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88</v>
      </c>
      <c r="BK203" s="230">
        <f>ROUND(I203*H203,2)</f>
        <v>0</v>
      </c>
      <c r="BL203" s="17" t="s">
        <v>95</v>
      </c>
      <c r="BM203" s="229" t="s">
        <v>268</v>
      </c>
    </row>
    <row r="204" s="2" customFormat="1">
      <c r="A204" s="38"/>
      <c r="B204" s="39"/>
      <c r="C204" s="40"/>
      <c r="D204" s="231" t="s">
        <v>138</v>
      </c>
      <c r="E204" s="40"/>
      <c r="F204" s="232" t="s">
        <v>269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138</v>
      </c>
      <c r="AU204" s="17" t="s">
        <v>92</v>
      </c>
    </row>
    <row r="205" s="2" customFormat="1">
      <c r="A205" s="38"/>
      <c r="B205" s="39"/>
      <c r="C205" s="40"/>
      <c r="D205" s="236" t="s">
        <v>140</v>
      </c>
      <c r="E205" s="40"/>
      <c r="F205" s="237" t="s">
        <v>270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140</v>
      </c>
      <c r="AU205" s="17" t="s">
        <v>92</v>
      </c>
    </row>
    <row r="206" s="13" customFormat="1">
      <c r="A206" s="13"/>
      <c r="B206" s="238"/>
      <c r="C206" s="239"/>
      <c r="D206" s="231" t="s">
        <v>153</v>
      </c>
      <c r="E206" s="240" t="s">
        <v>1</v>
      </c>
      <c r="F206" s="241" t="s">
        <v>243</v>
      </c>
      <c r="G206" s="239"/>
      <c r="H206" s="242">
        <v>21.178999999999998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153</v>
      </c>
      <c r="AU206" s="248" t="s">
        <v>92</v>
      </c>
      <c r="AV206" s="13" t="s">
        <v>92</v>
      </c>
      <c r="AW206" s="13" t="s">
        <v>36</v>
      </c>
      <c r="AX206" s="13" t="s">
        <v>88</v>
      </c>
      <c r="AY206" s="248" t="s">
        <v>130</v>
      </c>
    </row>
    <row r="207" s="2" customFormat="1" ht="24.15" customHeight="1">
      <c r="A207" s="38"/>
      <c r="B207" s="39"/>
      <c r="C207" s="218" t="s">
        <v>271</v>
      </c>
      <c r="D207" s="218" t="s">
        <v>132</v>
      </c>
      <c r="E207" s="219" t="s">
        <v>272</v>
      </c>
      <c r="F207" s="220" t="s">
        <v>273</v>
      </c>
      <c r="G207" s="221" t="s">
        <v>135</v>
      </c>
      <c r="H207" s="222">
        <v>41.283000000000001</v>
      </c>
      <c r="I207" s="223"/>
      <c r="J207" s="224">
        <f>ROUND(I207*H207,2)</f>
        <v>0</v>
      </c>
      <c r="K207" s="220" t="s">
        <v>136</v>
      </c>
      <c r="L207" s="44"/>
      <c r="M207" s="225" t="s">
        <v>1</v>
      </c>
      <c r="N207" s="226" t="s">
        <v>48</v>
      </c>
      <c r="O207" s="91"/>
      <c r="P207" s="227">
        <f>O207*H207</f>
        <v>0</v>
      </c>
      <c r="Q207" s="227">
        <v>0.34499999999999997</v>
      </c>
      <c r="R207" s="227">
        <f>Q207*H207</f>
        <v>14.242635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95</v>
      </c>
      <c r="AT207" s="229" t="s">
        <v>132</v>
      </c>
      <c r="AU207" s="229" t="s">
        <v>92</v>
      </c>
      <c r="AY207" s="17" t="s">
        <v>130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88</v>
      </c>
      <c r="BK207" s="230">
        <f>ROUND(I207*H207,2)</f>
        <v>0</v>
      </c>
      <c r="BL207" s="17" t="s">
        <v>95</v>
      </c>
      <c r="BM207" s="229" t="s">
        <v>274</v>
      </c>
    </row>
    <row r="208" s="2" customFormat="1">
      <c r="A208" s="38"/>
      <c r="B208" s="39"/>
      <c r="C208" s="40"/>
      <c r="D208" s="231" t="s">
        <v>138</v>
      </c>
      <c r="E208" s="40"/>
      <c r="F208" s="232" t="s">
        <v>275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138</v>
      </c>
      <c r="AU208" s="17" t="s">
        <v>92</v>
      </c>
    </row>
    <row r="209" s="2" customFormat="1">
      <c r="A209" s="38"/>
      <c r="B209" s="39"/>
      <c r="C209" s="40"/>
      <c r="D209" s="236" t="s">
        <v>140</v>
      </c>
      <c r="E209" s="40"/>
      <c r="F209" s="237" t="s">
        <v>276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140</v>
      </c>
      <c r="AU209" s="17" t="s">
        <v>92</v>
      </c>
    </row>
    <row r="210" s="15" customFormat="1">
      <c r="A210" s="15"/>
      <c r="B210" s="260"/>
      <c r="C210" s="261"/>
      <c r="D210" s="231" t="s">
        <v>153</v>
      </c>
      <c r="E210" s="262" t="s">
        <v>1</v>
      </c>
      <c r="F210" s="263" t="s">
        <v>277</v>
      </c>
      <c r="G210" s="261"/>
      <c r="H210" s="262" t="s">
        <v>1</v>
      </c>
      <c r="I210" s="264"/>
      <c r="J210" s="261"/>
      <c r="K210" s="261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153</v>
      </c>
      <c r="AU210" s="269" t="s">
        <v>92</v>
      </c>
      <c r="AV210" s="15" t="s">
        <v>88</v>
      </c>
      <c r="AW210" s="15" t="s">
        <v>36</v>
      </c>
      <c r="AX210" s="15" t="s">
        <v>83</v>
      </c>
      <c r="AY210" s="269" t="s">
        <v>130</v>
      </c>
    </row>
    <row r="211" s="13" customFormat="1">
      <c r="A211" s="13"/>
      <c r="B211" s="238"/>
      <c r="C211" s="239"/>
      <c r="D211" s="231" t="s">
        <v>153</v>
      </c>
      <c r="E211" s="240" t="s">
        <v>1</v>
      </c>
      <c r="F211" s="241" t="s">
        <v>278</v>
      </c>
      <c r="G211" s="239"/>
      <c r="H211" s="242">
        <v>28.242999999999999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153</v>
      </c>
      <c r="AU211" s="248" t="s">
        <v>92</v>
      </c>
      <c r="AV211" s="13" t="s">
        <v>92</v>
      </c>
      <c r="AW211" s="13" t="s">
        <v>36</v>
      </c>
      <c r="AX211" s="13" t="s">
        <v>83</v>
      </c>
      <c r="AY211" s="248" t="s">
        <v>130</v>
      </c>
    </row>
    <row r="212" s="15" customFormat="1">
      <c r="A212" s="15"/>
      <c r="B212" s="260"/>
      <c r="C212" s="261"/>
      <c r="D212" s="231" t="s">
        <v>153</v>
      </c>
      <c r="E212" s="262" t="s">
        <v>1</v>
      </c>
      <c r="F212" s="263" t="s">
        <v>279</v>
      </c>
      <c r="G212" s="261"/>
      <c r="H212" s="262" t="s">
        <v>1</v>
      </c>
      <c r="I212" s="264"/>
      <c r="J212" s="261"/>
      <c r="K212" s="261"/>
      <c r="L212" s="265"/>
      <c r="M212" s="266"/>
      <c r="N212" s="267"/>
      <c r="O212" s="267"/>
      <c r="P212" s="267"/>
      <c r="Q212" s="267"/>
      <c r="R212" s="267"/>
      <c r="S212" s="267"/>
      <c r="T212" s="26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9" t="s">
        <v>153</v>
      </c>
      <c r="AU212" s="269" t="s">
        <v>92</v>
      </c>
      <c r="AV212" s="15" t="s">
        <v>88</v>
      </c>
      <c r="AW212" s="15" t="s">
        <v>36</v>
      </c>
      <c r="AX212" s="15" t="s">
        <v>83</v>
      </c>
      <c r="AY212" s="269" t="s">
        <v>130</v>
      </c>
    </row>
    <row r="213" s="13" customFormat="1">
      <c r="A213" s="13"/>
      <c r="B213" s="238"/>
      <c r="C213" s="239"/>
      <c r="D213" s="231" t="s">
        <v>153</v>
      </c>
      <c r="E213" s="240" t="s">
        <v>1</v>
      </c>
      <c r="F213" s="241" t="s">
        <v>280</v>
      </c>
      <c r="G213" s="239"/>
      <c r="H213" s="242">
        <v>13.039999999999999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153</v>
      </c>
      <c r="AU213" s="248" t="s">
        <v>92</v>
      </c>
      <c r="AV213" s="13" t="s">
        <v>92</v>
      </c>
      <c r="AW213" s="13" t="s">
        <v>36</v>
      </c>
      <c r="AX213" s="13" t="s">
        <v>83</v>
      </c>
      <c r="AY213" s="248" t="s">
        <v>130</v>
      </c>
    </row>
    <row r="214" s="14" customFormat="1">
      <c r="A214" s="14"/>
      <c r="B214" s="249"/>
      <c r="C214" s="250"/>
      <c r="D214" s="231" t="s">
        <v>153</v>
      </c>
      <c r="E214" s="251" t="s">
        <v>1</v>
      </c>
      <c r="F214" s="252" t="s">
        <v>164</v>
      </c>
      <c r="G214" s="250"/>
      <c r="H214" s="253">
        <v>41.283000000000001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153</v>
      </c>
      <c r="AU214" s="259" t="s">
        <v>92</v>
      </c>
      <c r="AV214" s="14" t="s">
        <v>95</v>
      </c>
      <c r="AW214" s="14" t="s">
        <v>36</v>
      </c>
      <c r="AX214" s="14" t="s">
        <v>88</v>
      </c>
      <c r="AY214" s="259" t="s">
        <v>130</v>
      </c>
    </row>
    <row r="215" s="2" customFormat="1" ht="37.8" customHeight="1">
      <c r="A215" s="38"/>
      <c r="B215" s="39"/>
      <c r="C215" s="218" t="s">
        <v>7</v>
      </c>
      <c r="D215" s="218" t="s">
        <v>132</v>
      </c>
      <c r="E215" s="219" t="s">
        <v>281</v>
      </c>
      <c r="F215" s="220" t="s">
        <v>282</v>
      </c>
      <c r="G215" s="221" t="s">
        <v>135</v>
      </c>
      <c r="H215" s="222">
        <v>13.039999999999999</v>
      </c>
      <c r="I215" s="223"/>
      <c r="J215" s="224">
        <f>ROUND(I215*H215,2)</f>
        <v>0</v>
      </c>
      <c r="K215" s="220" t="s">
        <v>136</v>
      </c>
      <c r="L215" s="44"/>
      <c r="M215" s="225" t="s">
        <v>1</v>
      </c>
      <c r="N215" s="226" t="s">
        <v>48</v>
      </c>
      <c r="O215" s="91"/>
      <c r="P215" s="227">
        <f>O215*H215</f>
        <v>0</v>
      </c>
      <c r="Q215" s="227">
        <v>0.26375999999999999</v>
      </c>
      <c r="R215" s="227">
        <f>Q215*H215</f>
        <v>3.4394303999999996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95</v>
      </c>
      <c r="AT215" s="229" t="s">
        <v>132</v>
      </c>
      <c r="AU215" s="229" t="s">
        <v>92</v>
      </c>
      <c r="AY215" s="17" t="s">
        <v>130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88</v>
      </c>
      <c r="BK215" s="230">
        <f>ROUND(I215*H215,2)</f>
        <v>0</v>
      </c>
      <c r="BL215" s="17" t="s">
        <v>95</v>
      </c>
      <c r="BM215" s="229" t="s">
        <v>283</v>
      </c>
    </row>
    <row r="216" s="2" customFormat="1">
      <c r="A216" s="38"/>
      <c r="B216" s="39"/>
      <c r="C216" s="40"/>
      <c r="D216" s="231" t="s">
        <v>138</v>
      </c>
      <c r="E216" s="40"/>
      <c r="F216" s="232" t="s">
        <v>284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138</v>
      </c>
      <c r="AU216" s="17" t="s">
        <v>92</v>
      </c>
    </row>
    <row r="217" s="2" customFormat="1">
      <c r="A217" s="38"/>
      <c r="B217" s="39"/>
      <c r="C217" s="40"/>
      <c r="D217" s="236" t="s">
        <v>140</v>
      </c>
      <c r="E217" s="40"/>
      <c r="F217" s="237" t="s">
        <v>285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140</v>
      </c>
      <c r="AU217" s="17" t="s">
        <v>92</v>
      </c>
    </row>
    <row r="218" s="15" customFormat="1">
      <c r="A218" s="15"/>
      <c r="B218" s="260"/>
      <c r="C218" s="261"/>
      <c r="D218" s="231" t="s">
        <v>153</v>
      </c>
      <c r="E218" s="262" t="s">
        <v>1</v>
      </c>
      <c r="F218" s="263" t="s">
        <v>286</v>
      </c>
      <c r="G218" s="261"/>
      <c r="H218" s="262" t="s">
        <v>1</v>
      </c>
      <c r="I218" s="264"/>
      <c r="J218" s="261"/>
      <c r="K218" s="261"/>
      <c r="L218" s="265"/>
      <c r="M218" s="266"/>
      <c r="N218" s="267"/>
      <c r="O218" s="267"/>
      <c r="P218" s="267"/>
      <c r="Q218" s="267"/>
      <c r="R218" s="267"/>
      <c r="S218" s="267"/>
      <c r="T218" s="26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9" t="s">
        <v>153</v>
      </c>
      <c r="AU218" s="269" t="s">
        <v>92</v>
      </c>
      <c r="AV218" s="15" t="s">
        <v>88</v>
      </c>
      <c r="AW218" s="15" t="s">
        <v>36</v>
      </c>
      <c r="AX218" s="15" t="s">
        <v>83</v>
      </c>
      <c r="AY218" s="269" t="s">
        <v>130</v>
      </c>
    </row>
    <row r="219" s="13" customFormat="1">
      <c r="A219" s="13"/>
      <c r="B219" s="238"/>
      <c r="C219" s="239"/>
      <c r="D219" s="231" t="s">
        <v>153</v>
      </c>
      <c r="E219" s="240" t="s">
        <v>1</v>
      </c>
      <c r="F219" s="241" t="s">
        <v>241</v>
      </c>
      <c r="G219" s="239"/>
      <c r="H219" s="242">
        <v>13.039999999999999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153</v>
      </c>
      <c r="AU219" s="248" t="s">
        <v>92</v>
      </c>
      <c r="AV219" s="13" t="s">
        <v>92</v>
      </c>
      <c r="AW219" s="13" t="s">
        <v>36</v>
      </c>
      <c r="AX219" s="13" t="s">
        <v>88</v>
      </c>
      <c r="AY219" s="248" t="s">
        <v>130</v>
      </c>
    </row>
    <row r="220" s="2" customFormat="1" ht="33" customHeight="1">
      <c r="A220" s="38"/>
      <c r="B220" s="39"/>
      <c r="C220" s="218" t="s">
        <v>287</v>
      </c>
      <c r="D220" s="218" t="s">
        <v>132</v>
      </c>
      <c r="E220" s="219" t="s">
        <v>288</v>
      </c>
      <c r="F220" s="220" t="s">
        <v>289</v>
      </c>
      <c r="G220" s="221" t="s">
        <v>135</v>
      </c>
      <c r="H220" s="222">
        <v>13.039999999999999</v>
      </c>
      <c r="I220" s="223"/>
      <c r="J220" s="224">
        <f>ROUND(I220*H220,2)</f>
        <v>0</v>
      </c>
      <c r="K220" s="220" t="s">
        <v>136</v>
      </c>
      <c r="L220" s="44"/>
      <c r="M220" s="225" t="s">
        <v>1</v>
      </c>
      <c r="N220" s="226" t="s">
        <v>48</v>
      </c>
      <c r="O220" s="91"/>
      <c r="P220" s="227">
        <f>O220*H220</f>
        <v>0</v>
      </c>
      <c r="Q220" s="227">
        <v>0.12966</v>
      </c>
      <c r="R220" s="227">
        <f>Q220*H220</f>
        <v>1.6907663999999998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95</v>
      </c>
      <c r="AT220" s="229" t="s">
        <v>132</v>
      </c>
      <c r="AU220" s="229" t="s">
        <v>92</v>
      </c>
      <c r="AY220" s="17" t="s">
        <v>130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88</v>
      </c>
      <c r="BK220" s="230">
        <f>ROUND(I220*H220,2)</f>
        <v>0</v>
      </c>
      <c r="BL220" s="17" t="s">
        <v>95</v>
      </c>
      <c r="BM220" s="229" t="s">
        <v>290</v>
      </c>
    </row>
    <row r="221" s="2" customFormat="1">
      <c r="A221" s="38"/>
      <c r="B221" s="39"/>
      <c r="C221" s="40"/>
      <c r="D221" s="231" t="s">
        <v>138</v>
      </c>
      <c r="E221" s="40"/>
      <c r="F221" s="232" t="s">
        <v>291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138</v>
      </c>
      <c r="AU221" s="17" t="s">
        <v>92</v>
      </c>
    </row>
    <row r="222" s="2" customFormat="1">
      <c r="A222" s="38"/>
      <c r="B222" s="39"/>
      <c r="C222" s="40"/>
      <c r="D222" s="236" t="s">
        <v>140</v>
      </c>
      <c r="E222" s="40"/>
      <c r="F222" s="237" t="s">
        <v>292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140</v>
      </c>
      <c r="AU222" s="17" t="s">
        <v>92</v>
      </c>
    </row>
    <row r="223" s="2" customFormat="1" ht="24.15" customHeight="1">
      <c r="A223" s="38"/>
      <c r="B223" s="39"/>
      <c r="C223" s="218" t="s">
        <v>293</v>
      </c>
      <c r="D223" s="218" t="s">
        <v>132</v>
      </c>
      <c r="E223" s="219" t="s">
        <v>294</v>
      </c>
      <c r="F223" s="220" t="s">
        <v>295</v>
      </c>
      <c r="G223" s="221" t="s">
        <v>135</v>
      </c>
      <c r="H223" s="222">
        <v>13.039999999999999</v>
      </c>
      <c r="I223" s="223"/>
      <c r="J223" s="224">
        <f>ROUND(I223*H223,2)</f>
        <v>0</v>
      </c>
      <c r="K223" s="220" t="s">
        <v>136</v>
      </c>
      <c r="L223" s="44"/>
      <c r="M223" s="225" t="s">
        <v>1</v>
      </c>
      <c r="N223" s="226" t="s">
        <v>48</v>
      </c>
      <c r="O223" s="91"/>
      <c r="P223" s="227">
        <f>O223*H223</f>
        <v>0</v>
      </c>
      <c r="Q223" s="227">
        <v>0.0065199999999999998</v>
      </c>
      <c r="R223" s="227">
        <f>Q223*H223</f>
        <v>0.085020799999999994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95</v>
      </c>
      <c r="AT223" s="229" t="s">
        <v>132</v>
      </c>
      <c r="AU223" s="229" t="s">
        <v>92</v>
      </c>
      <c r="AY223" s="17" t="s">
        <v>130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88</v>
      </c>
      <c r="BK223" s="230">
        <f>ROUND(I223*H223,2)</f>
        <v>0</v>
      </c>
      <c r="BL223" s="17" t="s">
        <v>95</v>
      </c>
      <c r="BM223" s="229" t="s">
        <v>296</v>
      </c>
    </row>
    <row r="224" s="2" customFormat="1">
      <c r="A224" s="38"/>
      <c r="B224" s="39"/>
      <c r="C224" s="40"/>
      <c r="D224" s="231" t="s">
        <v>138</v>
      </c>
      <c r="E224" s="40"/>
      <c r="F224" s="232" t="s">
        <v>297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138</v>
      </c>
      <c r="AU224" s="17" t="s">
        <v>92</v>
      </c>
    </row>
    <row r="225" s="2" customFormat="1">
      <c r="A225" s="38"/>
      <c r="B225" s="39"/>
      <c r="C225" s="40"/>
      <c r="D225" s="236" t="s">
        <v>140</v>
      </c>
      <c r="E225" s="40"/>
      <c r="F225" s="237" t="s">
        <v>298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140</v>
      </c>
      <c r="AU225" s="17" t="s">
        <v>92</v>
      </c>
    </row>
    <row r="226" s="2" customFormat="1" ht="24.15" customHeight="1">
      <c r="A226" s="38"/>
      <c r="B226" s="39"/>
      <c r="C226" s="218" t="s">
        <v>299</v>
      </c>
      <c r="D226" s="218" t="s">
        <v>132</v>
      </c>
      <c r="E226" s="219" t="s">
        <v>300</v>
      </c>
      <c r="F226" s="220" t="s">
        <v>301</v>
      </c>
      <c r="G226" s="221" t="s">
        <v>135</v>
      </c>
      <c r="H226" s="222">
        <v>13.039999999999999</v>
      </c>
      <c r="I226" s="223"/>
      <c r="J226" s="224">
        <f>ROUND(I226*H226,2)</f>
        <v>0</v>
      </c>
      <c r="K226" s="220" t="s">
        <v>136</v>
      </c>
      <c r="L226" s="44"/>
      <c r="M226" s="225" t="s">
        <v>1</v>
      </c>
      <c r="N226" s="226" t="s">
        <v>48</v>
      </c>
      <c r="O226" s="91"/>
      <c r="P226" s="227">
        <f>O226*H226</f>
        <v>0</v>
      </c>
      <c r="Q226" s="227">
        <v>0.00051000000000000004</v>
      </c>
      <c r="R226" s="227">
        <f>Q226*H226</f>
        <v>0.0066503999999999999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95</v>
      </c>
      <c r="AT226" s="229" t="s">
        <v>132</v>
      </c>
      <c r="AU226" s="229" t="s">
        <v>92</v>
      </c>
      <c r="AY226" s="17" t="s">
        <v>130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88</v>
      </c>
      <c r="BK226" s="230">
        <f>ROUND(I226*H226,2)</f>
        <v>0</v>
      </c>
      <c r="BL226" s="17" t="s">
        <v>95</v>
      </c>
      <c r="BM226" s="229" t="s">
        <v>302</v>
      </c>
    </row>
    <row r="227" s="2" customFormat="1">
      <c r="A227" s="38"/>
      <c r="B227" s="39"/>
      <c r="C227" s="40"/>
      <c r="D227" s="231" t="s">
        <v>138</v>
      </c>
      <c r="E227" s="40"/>
      <c r="F227" s="232" t="s">
        <v>303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92</v>
      </c>
    </row>
    <row r="228" s="2" customFormat="1">
      <c r="A228" s="38"/>
      <c r="B228" s="39"/>
      <c r="C228" s="40"/>
      <c r="D228" s="236" t="s">
        <v>140</v>
      </c>
      <c r="E228" s="40"/>
      <c r="F228" s="237" t="s">
        <v>304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140</v>
      </c>
      <c r="AU228" s="17" t="s">
        <v>92</v>
      </c>
    </row>
    <row r="229" s="2" customFormat="1" ht="33" customHeight="1">
      <c r="A229" s="38"/>
      <c r="B229" s="39"/>
      <c r="C229" s="218" t="s">
        <v>305</v>
      </c>
      <c r="D229" s="218" t="s">
        <v>132</v>
      </c>
      <c r="E229" s="219" t="s">
        <v>306</v>
      </c>
      <c r="F229" s="220" t="s">
        <v>307</v>
      </c>
      <c r="G229" s="221" t="s">
        <v>135</v>
      </c>
      <c r="H229" s="222">
        <v>152.03</v>
      </c>
      <c r="I229" s="223"/>
      <c r="J229" s="224">
        <f>ROUND(I229*H229,2)</f>
        <v>0</v>
      </c>
      <c r="K229" s="220" t="s">
        <v>136</v>
      </c>
      <c r="L229" s="44"/>
      <c r="M229" s="225" t="s">
        <v>1</v>
      </c>
      <c r="N229" s="226" t="s">
        <v>48</v>
      </c>
      <c r="O229" s="91"/>
      <c r="P229" s="227">
        <f>O229*H229</f>
        <v>0</v>
      </c>
      <c r="Q229" s="227">
        <v>0.089219999999999994</v>
      </c>
      <c r="R229" s="227">
        <f>Q229*H229</f>
        <v>13.564116599999998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95</v>
      </c>
      <c r="AT229" s="229" t="s">
        <v>132</v>
      </c>
      <c r="AU229" s="229" t="s">
        <v>92</v>
      </c>
      <c r="AY229" s="17" t="s">
        <v>130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88</v>
      </c>
      <c r="BK229" s="230">
        <f>ROUND(I229*H229,2)</f>
        <v>0</v>
      </c>
      <c r="BL229" s="17" t="s">
        <v>95</v>
      </c>
      <c r="BM229" s="229" t="s">
        <v>308</v>
      </c>
    </row>
    <row r="230" s="2" customFormat="1">
      <c r="A230" s="38"/>
      <c r="B230" s="39"/>
      <c r="C230" s="40"/>
      <c r="D230" s="231" t="s">
        <v>138</v>
      </c>
      <c r="E230" s="40"/>
      <c r="F230" s="232" t="s">
        <v>309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92</v>
      </c>
    </row>
    <row r="231" s="2" customFormat="1">
      <c r="A231" s="38"/>
      <c r="B231" s="39"/>
      <c r="C231" s="40"/>
      <c r="D231" s="236" t="s">
        <v>140</v>
      </c>
      <c r="E231" s="40"/>
      <c r="F231" s="237" t="s">
        <v>310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140</v>
      </c>
      <c r="AU231" s="17" t="s">
        <v>92</v>
      </c>
    </row>
    <row r="232" s="13" customFormat="1">
      <c r="A232" s="13"/>
      <c r="B232" s="238"/>
      <c r="C232" s="239"/>
      <c r="D232" s="231" t="s">
        <v>153</v>
      </c>
      <c r="E232" s="240" t="s">
        <v>1</v>
      </c>
      <c r="F232" s="241" t="s">
        <v>311</v>
      </c>
      <c r="G232" s="239"/>
      <c r="H232" s="242">
        <v>146.09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153</v>
      </c>
      <c r="AU232" s="248" t="s">
        <v>92</v>
      </c>
      <c r="AV232" s="13" t="s">
        <v>92</v>
      </c>
      <c r="AW232" s="13" t="s">
        <v>36</v>
      </c>
      <c r="AX232" s="13" t="s">
        <v>83</v>
      </c>
      <c r="AY232" s="248" t="s">
        <v>130</v>
      </c>
    </row>
    <row r="233" s="13" customFormat="1">
      <c r="A233" s="13"/>
      <c r="B233" s="238"/>
      <c r="C233" s="239"/>
      <c r="D233" s="231" t="s">
        <v>153</v>
      </c>
      <c r="E233" s="240" t="s">
        <v>1</v>
      </c>
      <c r="F233" s="241" t="s">
        <v>312</v>
      </c>
      <c r="G233" s="239"/>
      <c r="H233" s="242">
        <v>5.9400000000000004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153</v>
      </c>
      <c r="AU233" s="248" t="s">
        <v>92</v>
      </c>
      <c r="AV233" s="13" t="s">
        <v>92</v>
      </c>
      <c r="AW233" s="13" t="s">
        <v>36</v>
      </c>
      <c r="AX233" s="13" t="s">
        <v>83</v>
      </c>
      <c r="AY233" s="248" t="s">
        <v>130</v>
      </c>
    </row>
    <row r="234" s="14" customFormat="1">
      <c r="A234" s="14"/>
      <c r="B234" s="249"/>
      <c r="C234" s="250"/>
      <c r="D234" s="231" t="s">
        <v>153</v>
      </c>
      <c r="E234" s="251" t="s">
        <v>1</v>
      </c>
      <c r="F234" s="252" t="s">
        <v>164</v>
      </c>
      <c r="G234" s="250"/>
      <c r="H234" s="253">
        <v>152.03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153</v>
      </c>
      <c r="AU234" s="259" t="s">
        <v>92</v>
      </c>
      <c r="AV234" s="14" t="s">
        <v>95</v>
      </c>
      <c r="AW234" s="14" t="s">
        <v>36</v>
      </c>
      <c r="AX234" s="14" t="s">
        <v>88</v>
      </c>
      <c r="AY234" s="259" t="s">
        <v>130</v>
      </c>
    </row>
    <row r="235" s="2" customFormat="1" ht="21.75" customHeight="1">
      <c r="A235" s="38"/>
      <c r="B235" s="39"/>
      <c r="C235" s="270" t="s">
        <v>313</v>
      </c>
      <c r="D235" s="270" t="s">
        <v>229</v>
      </c>
      <c r="E235" s="271" t="s">
        <v>314</v>
      </c>
      <c r="F235" s="272" t="s">
        <v>315</v>
      </c>
      <c r="G235" s="273" t="s">
        <v>135</v>
      </c>
      <c r="H235" s="274">
        <v>153.39500000000001</v>
      </c>
      <c r="I235" s="275"/>
      <c r="J235" s="276">
        <f>ROUND(I235*H235,2)</f>
        <v>0</v>
      </c>
      <c r="K235" s="272" t="s">
        <v>136</v>
      </c>
      <c r="L235" s="277"/>
      <c r="M235" s="278" t="s">
        <v>1</v>
      </c>
      <c r="N235" s="279" t="s">
        <v>48</v>
      </c>
      <c r="O235" s="91"/>
      <c r="P235" s="227">
        <f>O235*H235</f>
        <v>0</v>
      </c>
      <c r="Q235" s="227">
        <v>0.13200000000000001</v>
      </c>
      <c r="R235" s="227">
        <f>Q235*H235</f>
        <v>20.248140000000003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188</v>
      </c>
      <c r="AT235" s="229" t="s">
        <v>229</v>
      </c>
      <c r="AU235" s="229" t="s">
        <v>92</v>
      </c>
      <c r="AY235" s="17" t="s">
        <v>130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88</v>
      </c>
      <c r="BK235" s="230">
        <f>ROUND(I235*H235,2)</f>
        <v>0</v>
      </c>
      <c r="BL235" s="17" t="s">
        <v>95</v>
      </c>
      <c r="BM235" s="229" t="s">
        <v>316</v>
      </c>
    </row>
    <row r="236" s="2" customFormat="1">
      <c r="A236" s="38"/>
      <c r="B236" s="39"/>
      <c r="C236" s="40"/>
      <c r="D236" s="231" t="s">
        <v>138</v>
      </c>
      <c r="E236" s="40"/>
      <c r="F236" s="232" t="s">
        <v>315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138</v>
      </c>
      <c r="AU236" s="17" t="s">
        <v>92</v>
      </c>
    </row>
    <row r="237" s="13" customFormat="1">
      <c r="A237" s="13"/>
      <c r="B237" s="238"/>
      <c r="C237" s="239"/>
      <c r="D237" s="231" t="s">
        <v>153</v>
      </c>
      <c r="E237" s="239"/>
      <c r="F237" s="241" t="s">
        <v>317</v>
      </c>
      <c r="G237" s="239"/>
      <c r="H237" s="242">
        <v>153.39500000000001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153</v>
      </c>
      <c r="AU237" s="248" t="s">
        <v>92</v>
      </c>
      <c r="AV237" s="13" t="s">
        <v>92</v>
      </c>
      <c r="AW237" s="13" t="s">
        <v>4</v>
      </c>
      <c r="AX237" s="13" t="s">
        <v>88</v>
      </c>
      <c r="AY237" s="248" t="s">
        <v>130</v>
      </c>
    </row>
    <row r="238" s="2" customFormat="1" ht="24.15" customHeight="1">
      <c r="A238" s="38"/>
      <c r="B238" s="39"/>
      <c r="C238" s="270" t="s">
        <v>318</v>
      </c>
      <c r="D238" s="270" t="s">
        <v>229</v>
      </c>
      <c r="E238" s="271" t="s">
        <v>319</v>
      </c>
      <c r="F238" s="272" t="s">
        <v>320</v>
      </c>
      <c r="G238" s="273" t="s">
        <v>135</v>
      </c>
      <c r="H238" s="274">
        <v>6.5339999999999998</v>
      </c>
      <c r="I238" s="275"/>
      <c r="J238" s="276">
        <f>ROUND(I238*H238,2)</f>
        <v>0</v>
      </c>
      <c r="K238" s="272" t="s">
        <v>136</v>
      </c>
      <c r="L238" s="277"/>
      <c r="M238" s="278" t="s">
        <v>1</v>
      </c>
      <c r="N238" s="279" t="s">
        <v>48</v>
      </c>
      <c r="O238" s="91"/>
      <c r="P238" s="227">
        <f>O238*H238</f>
        <v>0</v>
      </c>
      <c r="Q238" s="227">
        <v>0.13100000000000001</v>
      </c>
      <c r="R238" s="227">
        <f>Q238*H238</f>
        <v>0.85595399999999999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188</v>
      </c>
      <c r="AT238" s="229" t="s">
        <v>229</v>
      </c>
      <c r="AU238" s="229" t="s">
        <v>92</v>
      </c>
      <c r="AY238" s="17" t="s">
        <v>130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88</v>
      </c>
      <c r="BK238" s="230">
        <f>ROUND(I238*H238,2)</f>
        <v>0</v>
      </c>
      <c r="BL238" s="17" t="s">
        <v>95</v>
      </c>
      <c r="BM238" s="229" t="s">
        <v>321</v>
      </c>
    </row>
    <row r="239" s="2" customFormat="1">
      <c r="A239" s="38"/>
      <c r="B239" s="39"/>
      <c r="C239" s="40"/>
      <c r="D239" s="231" t="s">
        <v>138</v>
      </c>
      <c r="E239" s="40"/>
      <c r="F239" s="232" t="s">
        <v>320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138</v>
      </c>
      <c r="AU239" s="17" t="s">
        <v>92</v>
      </c>
    </row>
    <row r="240" s="13" customFormat="1">
      <c r="A240" s="13"/>
      <c r="B240" s="238"/>
      <c r="C240" s="239"/>
      <c r="D240" s="231" t="s">
        <v>153</v>
      </c>
      <c r="E240" s="240" t="s">
        <v>1</v>
      </c>
      <c r="F240" s="241" t="s">
        <v>312</v>
      </c>
      <c r="G240" s="239"/>
      <c r="H240" s="242">
        <v>5.9400000000000004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153</v>
      </c>
      <c r="AU240" s="248" t="s">
        <v>92</v>
      </c>
      <c r="AV240" s="13" t="s">
        <v>92</v>
      </c>
      <c r="AW240" s="13" t="s">
        <v>36</v>
      </c>
      <c r="AX240" s="13" t="s">
        <v>88</v>
      </c>
      <c r="AY240" s="248" t="s">
        <v>130</v>
      </c>
    </row>
    <row r="241" s="13" customFormat="1">
      <c r="A241" s="13"/>
      <c r="B241" s="238"/>
      <c r="C241" s="239"/>
      <c r="D241" s="231" t="s">
        <v>153</v>
      </c>
      <c r="E241" s="239"/>
      <c r="F241" s="241" t="s">
        <v>322</v>
      </c>
      <c r="G241" s="239"/>
      <c r="H241" s="242">
        <v>6.5339999999999998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153</v>
      </c>
      <c r="AU241" s="248" t="s">
        <v>92</v>
      </c>
      <c r="AV241" s="13" t="s">
        <v>92</v>
      </c>
      <c r="AW241" s="13" t="s">
        <v>4</v>
      </c>
      <c r="AX241" s="13" t="s">
        <v>88</v>
      </c>
      <c r="AY241" s="248" t="s">
        <v>130</v>
      </c>
    </row>
    <row r="242" s="2" customFormat="1" ht="37.8" customHeight="1">
      <c r="A242" s="38"/>
      <c r="B242" s="39"/>
      <c r="C242" s="218" t="s">
        <v>323</v>
      </c>
      <c r="D242" s="218" t="s">
        <v>132</v>
      </c>
      <c r="E242" s="219" t="s">
        <v>324</v>
      </c>
      <c r="F242" s="220" t="s">
        <v>325</v>
      </c>
      <c r="G242" s="221" t="s">
        <v>135</v>
      </c>
      <c r="H242" s="222">
        <v>50</v>
      </c>
      <c r="I242" s="223"/>
      <c r="J242" s="224">
        <f>ROUND(I242*H242,2)</f>
        <v>0</v>
      </c>
      <c r="K242" s="220" t="s">
        <v>136</v>
      </c>
      <c r="L242" s="44"/>
      <c r="M242" s="225" t="s">
        <v>1</v>
      </c>
      <c r="N242" s="226" t="s">
        <v>48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95</v>
      </c>
      <c r="AT242" s="229" t="s">
        <v>132</v>
      </c>
      <c r="AU242" s="229" t="s">
        <v>92</v>
      </c>
      <c r="AY242" s="17" t="s">
        <v>130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88</v>
      </c>
      <c r="BK242" s="230">
        <f>ROUND(I242*H242,2)</f>
        <v>0</v>
      </c>
      <c r="BL242" s="17" t="s">
        <v>95</v>
      </c>
      <c r="BM242" s="229" t="s">
        <v>326</v>
      </c>
    </row>
    <row r="243" s="2" customFormat="1">
      <c r="A243" s="38"/>
      <c r="B243" s="39"/>
      <c r="C243" s="40"/>
      <c r="D243" s="231" t="s">
        <v>138</v>
      </c>
      <c r="E243" s="40"/>
      <c r="F243" s="232" t="s">
        <v>327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138</v>
      </c>
      <c r="AU243" s="17" t="s">
        <v>92</v>
      </c>
    </row>
    <row r="244" s="2" customFormat="1">
      <c r="A244" s="38"/>
      <c r="B244" s="39"/>
      <c r="C244" s="40"/>
      <c r="D244" s="236" t="s">
        <v>140</v>
      </c>
      <c r="E244" s="40"/>
      <c r="F244" s="237" t="s">
        <v>328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140</v>
      </c>
      <c r="AU244" s="17" t="s">
        <v>92</v>
      </c>
    </row>
    <row r="245" s="2" customFormat="1" ht="24.15" customHeight="1">
      <c r="A245" s="38"/>
      <c r="B245" s="39"/>
      <c r="C245" s="218" t="s">
        <v>329</v>
      </c>
      <c r="D245" s="218" t="s">
        <v>132</v>
      </c>
      <c r="E245" s="219" t="s">
        <v>330</v>
      </c>
      <c r="F245" s="220" t="s">
        <v>331</v>
      </c>
      <c r="G245" s="221" t="s">
        <v>135</v>
      </c>
      <c r="H245" s="222">
        <v>20.170000000000002</v>
      </c>
      <c r="I245" s="223"/>
      <c r="J245" s="224">
        <f>ROUND(I245*H245,2)</f>
        <v>0</v>
      </c>
      <c r="K245" s="220" t="s">
        <v>136</v>
      </c>
      <c r="L245" s="44"/>
      <c r="M245" s="225" t="s">
        <v>1</v>
      </c>
      <c r="N245" s="226" t="s">
        <v>48</v>
      </c>
      <c r="O245" s="91"/>
      <c r="P245" s="227">
        <f>O245*H245</f>
        <v>0</v>
      </c>
      <c r="Q245" s="227">
        <v>0.11162</v>
      </c>
      <c r="R245" s="227">
        <f>Q245*H245</f>
        <v>2.2513754000000001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95</v>
      </c>
      <c r="AT245" s="229" t="s">
        <v>132</v>
      </c>
      <c r="AU245" s="229" t="s">
        <v>92</v>
      </c>
      <c r="AY245" s="17" t="s">
        <v>130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88</v>
      </c>
      <c r="BK245" s="230">
        <f>ROUND(I245*H245,2)</f>
        <v>0</v>
      </c>
      <c r="BL245" s="17" t="s">
        <v>95</v>
      </c>
      <c r="BM245" s="229" t="s">
        <v>332</v>
      </c>
    </row>
    <row r="246" s="2" customFormat="1">
      <c r="A246" s="38"/>
      <c r="B246" s="39"/>
      <c r="C246" s="40"/>
      <c r="D246" s="231" t="s">
        <v>138</v>
      </c>
      <c r="E246" s="40"/>
      <c r="F246" s="232" t="s">
        <v>333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138</v>
      </c>
      <c r="AU246" s="17" t="s">
        <v>92</v>
      </c>
    </row>
    <row r="247" s="2" customFormat="1">
      <c r="A247" s="38"/>
      <c r="B247" s="39"/>
      <c r="C247" s="40"/>
      <c r="D247" s="236" t="s">
        <v>140</v>
      </c>
      <c r="E247" s="40"/>
      <c r="F247" s="237" t="s">
        <v>334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140</v>
      </c>
      <c r="AU247" s="17" t="s">
        <v>92</v>
      </c>
    </row>
    <row r="248" s="13" customFormat="1">
      <c r="A248" s="13"/>
      <c r="B248" s="238"/>
      <c r="C248" s="239"/>
      <c r="D248" s="231" t="s">
        <v>153</v>
      </c>
      <c r="E248" s="240" t="s">
        <v>1</v>
      </c>
      <c r="F248" s="241" t="s">
        <v>335</v>
      </c>
      <c r="G248" s="239"/>
      <c r="H248" s="242">
        <v>16.170000000000002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153</v>
      </c>
      <c r="AU248" s="248" t="s">
        <v>92</v>
      </c>
      <c r="AV248" s="13" t="s">
        <v>92</v>
      </c>
      <c r="AW248" s="13" t="s">
        <v>36</v>
      </c>
      <c r="AX248" s="13" t="s">
        <v>83</v>
      </c>
      <c r="AY248" s="248" t="s">
        <v>130</v>
      </c>
    </row>
    <row r="249" s="13" customFormat="1">
      <c r="A249" s="13"/>
      <c r="B249" s="238"/>
      <c r="C249" s="239"/>
      <c r="D249" s="231" t="s">
        <v>153</v>
      </c>
      <c r="E249" s="240" t="s">
        <v>1</v>
      </c>
      <c r="F249" s="241" t="s">
        <v>336</v>
      </c>
      <c r="G249" s="239"/>
      <c r="H249" s="242">
        <v>4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153</v>
      </c>
      <c r="AU249" s="248" t="s">
        <v>92</v>
      </c>
      <c r="AV249" s="13" t="s">
        <v>92</v>
      </c>
      <c r="AW249" s="13" t="s">
        <v>36</v>
      </c>
      <c r="AX249" s="13" t="s">
        <v>83</v>
      </c>
      <c r="AY249" s="248" t="s">
        <v>130</v>
      </c>
    </row>
    <row r="250" s="14" customFormat="1">
      <c r="A250" s="14"/>
      <c r="B250" s="249"/>
      <c r="C250" s="250"/>
      <c r="D250" s="231" t="s">
        <v>153</v>
      </c>
      <c r="E250" s="251" t="s">
        <v>1</v>
      </c>
      <c r="F250" s="252" t="s">
        <v>164</v>
      </c>
      <c r="G250" s="250"/>
      <c r="H250" s="253">
        <v>20.170000000000002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153</v>
      </c>
      <c r="AU250" s="259" t="s">
        <v>92</v>
      </c>
      <c r="AV250" s="14" t="s">
        <v>95</v>
      </c>
      <c r="AW250" s="14" t="s">
        <v>36</v>
      </c>
      <c r="AX250" s="14" t="s">
        <v>88</v>
      </c>
      <c r="AY250" s="259" t="s">
        <v>130</v>
      </c>
    </row>
    <row r="251" s="2" customFormat="1" ht="21.75" customHeight="1">
      <c r="A251" s="38"/>
      <c r="B251" s="39"/>
      <c r="C251" s="270" t="s">
        <v>337</v>
      </c>
      <c r="D251" s="270" t="s">
        <v>229</v>
      </c>
      <c r="E251" s="271" t="s">
        <v>338</v>
      </c>
      <c r="F251" s="272" t="s">
        <v>339</v>
      </c>
      <c r="G251" s="273" t="s">
        <v>135</v>
      </c>
      <c r="H251" s="274">
        <v>16.978999999999999</v>
      </c>
      <c r="I251" s="275"/>
      <c r="J251" s="276">
        <f>ROUND(I251*H251,2)</f>
        <v>0</v>
      </c>
      <c r="K251" s="272" t="s">
        <v>136</v>
      </c>
      <c r="L251" s="277"/>
      <c r="M251" s="278" t="s">
        <v>1</v>
      </c>
      <c r="N251" s="279" t="s">
        <v>48</v>
      </c>
      <c r="O251" s="91"/>
      <c r="P251" s="227">
        <f>O251*H251</f>
        <v>0</v>
      </c>
      <c r="Q251" s="227">
        <v>0.17599999999999999</v>
      </c>
      <c r="R251" s="227">
        <f>Q251*H251</f>
        <v>2.9883039999999998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188</v>
      </c>
      <c r="AT251" s="229" t="s">
        <v>229</v>
      </c>
      <c r="AU251" s="229" t="s">
        <v>92</v>
      </c>
      <c r="AY251" s="17" t="s">
        <v>130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88</v>
      </c>
      <c r="BK251" s="230">
        <f>ROUND(I251*H251,2)</f>
        <v>0</v>
      </c>
      <c r="BL251" s="17" t="s">
        <v>95</v>
      </c>
      <c r="BM251" s="229" t="s">
        <v>340</v>
      </c>
    </row>
    <row r="252" s="2" customFormat="1">
      <c r="A252" s="38"/>
      <c r="B252" s="39"/>
      <c r="C252" s="40"/>
      <c r="D252" s="231" t="s">
        <v>138</v>
      </c>
      <c r="E252" s="40"/>
      <c r="F252" s="232" t="s">
        <v>339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138</v>
      </c>
      <c r="AU252" s="17" t="s">
        <v>92</v>
      </c>
    </row>
    <row r="253" s="13" customFormat="1">
      <c r="A253" s="13"/>
      <c r="B253" s="238"/>
      <c r="C253" s="239"/>
      <c r="D253" s="231" t="s">
        <v>153</v>
      </c>
      <c r="E253" s="240" t="s">
        <v>1</v>
      </c>
      <c r="F253" s="241" t="s">
        <v>335</v>
      </c>
      <c r="G253" s="239"/>
      <c r="H253" s="242">
        <v>16.170000000000002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153</v>
      </c>
      <c r="AU253" s="248" t="s">
        <v>92</v>
      </c>
      <c r="AV253" s="13" t="s">
        <v>92</v>
      </c>
      <c r="AW253" s="13" t="s">
        <v>36</v>
      </c>
      <c r="AX253" s="13" t="s">
        <v>88</v>
      </c>
      <c r="AY253" s="248" t="s">
        <v>130</v>
      </c>
    </row>
    <row r="254" s="13" customFormat="1">
      <c r="A254" s="13"/>
      <c r="B254" s="238"/>
      <c r="C254" s="239"/>
      <c r="D254" s="231" t="s">
        <v>153</v>
      </c>
      <c r="E254" s="239"/>
      <c r="F254" s="241" t="s">
        <v>341</v>
      </c>
      <c r="G254" s="239"/>
      <c r="H254" s="242">
        <v>16.978999999999999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153</v>
      </c>
      <c r="AU254" s="248" t="s">
        <v>92</v>
      </c>
      <c r="AV254" s="13" t="s">
        <v>92</v>
      </c>
      <c r="AW254" s="13" t="s">
        <v>4</v>
      </c>
      <c r="AX254" s="13" t="s">
        <v>88</v>
      </c>
      <c r="AY254" s="248" t="s">
        <v>130</v>
      </c>
    </row>
    <row r="255" s="2" customFormat="1" ht="24.15" customHeight="1">
      <c r="A255" s="38"/>
      <c r="B255" s="39"/>
      <c r="C255" s="270" t="s">
        <v>342</v>
      </c>
      <c r="D255" s="270" t="s">
        <v>229</v>
      </c>
      <c r="E255" s="271" t="s">
        <v>343</v>
      </c>
      <c r="F255" s="272" t="s">
        <v>344</v>
      </c>
      <c r="G255" s="273" t="s">
        <v>135</v>
      </c>
      <c r="H255" s="274">
        <v>4.4000000000000004</v>
      </c>
      <c r="I255" s="275"/>
      <c r="J255" s="276">
        <f>ROUND(I255*H255,2)</f>
        <v>0</v>
      </c>
      <c r="K255" s="272" t="s">
        <v>136</v>
      </c>
      <c r="L255" s="277"/>
      <c r="M255" s="278" t="s">
        <v>1</v>
      </c>
      <c r="N255" s="279" t="s">
        <v>48</v>
      </c>
      <c r="O255" s="91"/>
      <c r="P255" s="227">
        <f>O255*H255</f>
        <v>0</v>
      </c>
      <c r="Q255" s="227">
        <v>0.17499999999999999</v>
      </c>
      <c r="R255" s="227">
        <f>Q255*H255</f>
        <v>0.77000000000000002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188</v>
      </c>
      <c r="AT255" s="229" t="s">
        <v>229</v>
      </c>
      <c r="AU255" s="229" t="s">
        <v>92</v>
      </c>
      <c r="AY255" s="17" t="s">
        <v>130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88</v>
      </c>
      <c r="BK255" s="230">
        <f>ROUND(I255*H255,2)</f>
        <v>0</v>
      </c>
      <c r="BL255" s="17" t="s">
        <v>95</v>
      </c>
      <c r="BM255" s="229" t="s">
        <v>345</v>
      </c>
    </row>
    <row r="256" s="2" customFormat="1">
      <c r="A256" s="38"/>
      <c r="B256" s="39"/>
      <c r="C256" s="40"/>
      <c r="D256" s="231" t="s">
        <v>138</v>
      </c>
      <c r="E256" s="40"/>
      <c r="F256" s="232" t="s">
        <v>344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138</v>
      </c>
      <c r="AU256" s="17" t="s">
        <v>92</v>
      </c>
    </row>
    <row r="257" s="13" customFormat="1">
      <c r="A257" s="13"/>
      <c r="B257" s="238"/>
      <c r="C257" s="239"/>
      <c r="D257" s="231" t="s">
        <v>153</v>
      </c>
      <c r="E257" s="240" t="s">
        <v>1</v>
      </c>
      <c r="F257" s="241" t="s">
        <v>336</v>
      </c>
      <c r="G257" s="239"/>
      <c r="H257" s="242">
        <v>4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153</v>
      </c>
      <c r="AU257" s="248" t="s">
        <v>92</v>
      </c>
      <c r="AV257" s="13" t="s">
        <v>92</v>
      </c>
      <c r="AW257" s="13" t="s">
        <v>36</v>
      </c>
      <c r="AX257" s="13" t="s">
        <v>88</v>
      </c>
      <c r="AY257" s="248" t="s">
        <v>130</v>
      </c>
    </row>
    <row r="258" s="13" customFormat="1">
      <c r="A258" s="13"/>
      <c r="B258" s="238"/>
      <c r="C258" s="239"/>
      <c r="D258" s="231" t="s">
        <v>153</v>
      </c>
      <c r="E258" s="239"/>
      <c r="F258" s="241" t="s">
        <v>346</v>
      </c>
      <c r="G258" s="239"/>
      <c r="H258" s="242">
        <v>4.4000000000000004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153</v>
      </c>
      <c r="AU258" s="248" t="s">
        <v>92</v>
      </c>
      <c r="AV258" s="13" t="s">
        <v>92</v>
      </c>
      <c r="AW258" s="13" t="s">
        <v>4</v>
      </c>
      <c r="AX258" s="13" t="s">
        <v>88</v>
      </c>
      <c r="AY258" s="248" t="s">
        <v>130</v>
      </c>
    </row>
    <row r="259" s="2" customFormat="1" ht="33" customHeight="1">
      <c r="A259" s="38"/>
      <c r="B259" s="39"/>
      <c r="C259" s="218" t="s">
        <v>347</v>
      </c>
      <c r="D259" s="218" t="s">
        <v>132</v>
      </c>
      <c r="E259" s="219" t="s">
        <v>348</v>
      </c>
      <c r="F259" s="220" t="s">
        <v>349</v>
      </c>
      <c r="G259" s="221" t="s">
        <v>135</v>
      </c>
      <c r="H259" s="222">
        <v>20.170000000000002</v>
      </c>
      <c r="I259" s="223"/>
      <c r="J259" s="224">
        <f>ROUND(I259*H259,2)</f>
        <v>0</v>
      </c>
      <c r="K259" s="220" t="s">
        <v>136</v>
      </c>
      <c r="L259" s="44"/>
      <c r="M259" s="225" t="s">
        <v>1</v>
      </c>
      <c r="N259" s="226" t="s">
        <v>48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95</v>
      </c>
      <c r="AT259" s="229" t="s">
        <v>132</v>
      </c>
      <c r="AU259" s="229" t="s">
        <v>92</v>
      </c>
      <c r="AY259" s="17" t="s">
        <v>130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88</v>
      </c>
      <c r="BK259" s="230">
        <f>ROUND(I259*H259,2)</f>
        <v>0</v>
      </c>
      <c r="BL259" s="17" t="s">
        <v>95</v>
      </c>
      <c r="BM259" s="229" t="s">
        <v>350</v>
      </c>
    </row>
    <row r="260" s="2" customFormat="1">
      <c r="A260" s="38"/>
      <c r="B260" s="39"/>
      <c r="C260" s="40"/>
      <c r="D260" s="231" t="s">
        <v>138</v>
      </c>
      <c r="E260" s="40"/>
      <c r="F260" s="232" t="s">
        <v>351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92</v>
      </c>
    </row>
    <row r="261" s="2" customFormat="1">
      <c r="A261" s="38"/>
      <c r="B261" s="39"/>
      <c r="C261" s="40"/>
      <c r="D261" s="236" t="s">
        <v>140</v>
      </c>
      <c r="E261" s="40"/>
      <c r="F261" s="237" t="s">
        <v>352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140</v>
      </c>
      <c r="AU261" s="17" t="s">
        <v>92</v>
      </c>
    </row>
    <row r="262" s="12" customFormat="1" ht="22.8" customHeight="1">
      <c r="A262" s="12"/>
      <c r="B262" s="202"/>
      <c r="C262" s="203"/>
      <c r="D262" s="204" t="s">
        <v>82</v>
      </c>
      <c r="E262" s="216" t="s">
        <v>194</v>
      </c>
      <c r="F262" s="216" t="s">
        <v>353</v>
      </c>
      <c r="G262" s="203"/>
      <c r="H262" s="203"/>
      <c r="I262" s="206"/>
      <c r="J262" s="217">
        <f>BK262</f>
        <v>0</v>
      </c>
      <c r="K262" s="203"/>
      <c r="L262" s="208"/>
      <c r="M262" s="209"/>
      <c r="N262" s="210"/>
      <c r="O262" s="210"/>
      <c r="P262" s="211">
        <f>SUM(P263:P328)</f>
        <v>0</v>
      </c>
      <c r="Q262" s="210"/>
      <c r="R262" s="211">
        <f>SUM(R263:R328)</f>
        <v>79.004676414239981</v>
      </c>
      <c r="S262" s="210"/>
      <c r="T262" s="212">
        <f>SUM(T263:T328)</f>
        <v>0.082000000000000003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88</v>
      </c>
      <c r="AT262" s="214" t="s">
        <v>82</v>
      </c>
      <c r="AU262" s="214" t="s">
        <v>88</v>
      </c>
      <c r="AY262" s="213" t="s">
        <v>130</v>
      </c>
      <c r="BK262" s="215">
        <f>SUM(BK263:BK328)</f>
        <v>0</v>
      </c>
    </row>
    <row r="263" s="2" customFormat="1" ht="24.15" customHeight="1">
      <c r="A263" s="38"/>
      <c r="B263" s="39"/>
      <c r="C263" s="218" t="s">
        <v>354</v>
      </c>
      <c r="D263" s="218" t="s">
        <v>132</v>
      </c>
      <c r="E263" s="219" t="s">
        <v>355</v>
      </c>
      <c r="F263" s="220" t="s">
        <v>356</v>
      </c>
      <c r="G263" s="221" t="s">
        <v>255</v>
      </c>
      <c r="H263" s="222">
        <v>1</v>
      </c>
      <c r="I263" s="223"/>
      <c r="J263" s="224">
        <f>ROUND(I263*H263,2)</f>
        <v>0</v>
      </c>
      <c r="K263" s="220" t="s">
        <v>136</v>
      </c>
      <c r="L263" s="44"/>
      <c r="M263" s="225" t="s">
        <v>1</v>
      </c>
      <c r="N263" s="226" t="s">
        <v>48</v>
      </c>
      <c r="O263" s="91"/>
      <c r="P263" s="227">
        <f>O263*H263</f>
        <v>0</v>
      </c>
      <c r="Q263" s="227">
        <v>0.00069999999999999999</v>
      </c>
      <c r="R263" s="227">
        <f>Q263*H263</f>
        <v>0.00069999999999999999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95</v>
      </c>
      <c r="AT263" s="229" t="s">
        <v>132</v>
      </c>
      <c r="AU263" s="229" t="s">
        <v>92</v>
      </c>
      <c r="AY263" s="17" t="s">
        <v>130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88</v>
      </c>
      <c r="BK263" s="230">
        <f>ROUND(I263*H263,2)</f>
        <v>0</v>
      </c>
      <c r="BL263" s="17" t="s">
        <v>95</v>
      </c>
      <c r="BM263" s="229" t="s">
        <v>357</v>
      </c>
    </row>
    <row r="264" s="2" customFormat="1">
      <c r="A264" s="38"/>
      <c r="B264" s="39"/>
      <c r="C264" s="40"/>
      <c r="D264" s="231" t="s">
        <v>138</v>
      </c>
      <c r="E264" s="40"/>
      <c r="F264" s="232" t="s">
        <v>358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138</v>
      </c>
      <c r="AU264" s="17" t="s">
        <v>92</v>
      </c>
    </row>
    <row r="265" s="2" customFormat="1">
      <c r="A265" s="38"/>
      <c r="B265" s="39"/>
      <c r="C265" s="40"/>
      <c r="D265" s="236" t="s">
        <v>140</v>
      </c>
      <c r="E265" s="40"/>
      <c r="F265" s="237" t="s">
        <v>359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140</v>
      </c>
      <c r="AU265" s="17" t="s">
        <v>92</v>
      </c>
    </row>
    <row r="266" s="15" customFormat="1">
      <c r="A266" s="15"/>
      <c r="B266" s="260"/>
      <c r="C266" s="261"/>
      <c r="D266" s="231" t="s">
        <v>153</v>
      </c>
      <c r="E266" s="262" t="s">
        <v>1</v>
      </c>
      <c r="F266" s="263" t="s">
        <v>360</v>
      </c>
      <c r="G266" s="261"/>
      <c r="H266" s="262" t="s">
        <v>1</v>
      </c>
      <c r="I266" s="264"/>
      <c r="J266" s="261"/>
      <c r="K266" s="261"/>
      <c r="L266" s="265"/>
      <c r="M266" s="266"/>
      <c r="N266" s="267"/>
      <c r="O266" s="267"/>
      <c r="P266" s="267"/>
      <c r="Q266" s="267"/>
      <c r="R266" s="267"/>
      <c r="S266" s="267"/>
      <c r="T266" s="26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9" t="s">
        <v>153</v>
      </c>
      <c r="AU266" s="269" t="s">
        <v>92</v>
      </c>
      <c r="AV266" s="15" t="s">
        <v>88</v>
      </c>
      <c r="AW266" s="15" t="s">
        <v>36</v>
      </c>
      <c r="AX266" s="15" t="s">
        <v>83</v>
      </c>
      <c r="AY266" s="269" t="s">
        <v>130</v>
      </c>
    </row>
    <row r="267" s="13" customFormat="1">
      <c r="A267" s="13"/>
      <c r="B267" s="238"/>
      <c r="C267" s="239"/>
      <c r="D267" s="231" t="s">
        <v>153</v>
      </c>
      <c r="E267" s="240" t="s">
        <v>1</v>
      </c>
      <c r="F267" s="241" t="s">
        <v>88</v>
      </c>
      <c r="G267" s="239"/>
      <c r="H267" s="242">
        <v>1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153</v>
      </c>
      <c r="AU267" s="248" t="s">
        <v>92</v>
      </c>
      <c r="AV267" s="13" t="s">
        <v>92</v>
      </c>
      <c r="AW267" s="13" t="s">
        <v>36</v>
      </c>
      <c r="AX267" s="13" t="s">
        <v>88</v>
      </c>
      <c r="AY267" s="248" t="s">
        <v>130</v>
      </c>
    </row>
    <row r="268" s="2" customFormat="1" ht="24.15" customHeight="1">
      <c r="A268" s="38"/>
      <c r="B268" s="39"/>
      <c r="C268" s="218" t="s">
        <v>361</v>
      </c>
      <c r="D268" s="218" t="s">
        <v>132</v>
      </c>
      <c r="E268" s="219" t="s">
        <v>362</v>
      </c>
      <c r="F268" s="220" t="s">
        <v>363</v>
      </c>
      <c r="G268" s="221" t="s">
        <v>255</v>
      </c>
      <c r="H268" s="222">
        <v>1</v>
      </c>
      <c r="I268" s="223"/>
      <c r="J268" s="224">
        <f>ROUND(I268*H268,2)</f>
        <v>0</v>
      </c>
      <c r="K268" s="220" t="s">
        <v>136</v>
      </c>
      <c r="L268" s="44"/>
      <c r="M268" s="225" t="s">
        <v>1</v>
      </c>
      <c r="N268" s="226" t="s">
        <v>48</v>
      </c>
      <c r="O268" s="91"/>
      <c r="P268" s="227">
        <f>O268*H268</f>
        <v>0</v>
      </c>
      <c r="Q268" s="227">
        <v>0.109405</v>
      </c>
      <c r="R268" s="227">
        <f>Q268*H268</f>
        <v>0.109405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95</v>
      </c>
      <c r="AT268" s="229" t="s">
        <v>132</v>
      </c>
      <c r="AU268" s="229" t="s">
        <v>92</v>
      </c>
      <c r="AY268" s="17" t="s">
        <v>130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88</v>
      </c>
      <c r="BK268" s="230">
        <f>ROUND(I268*H268,2)</f>
        <v>0</v>
      </c>
      <c r="BL268" s="17" t="s">
        <v>95</v>
      </c>
      <c r="BM268" s="229" t="s">
        <v>364</v>
      </c>
    </row>
    <row r="269" s="2" customFormat="1">
      <c r="A269" s="38"/>
      <c r="B269" s="39"/>
      <c r="C269" s="40"/>
      <c r="D269" s="231" t="s">
        <v>138</v>
      </c>
      <c r="E269" s="40"/>
      <c r="F269" s="232" t="s">
        <v>365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138</v>
      </c>
      <c r="AU269" s="17" t="s">
        <v>92</v>
      </c>
    </row>
    <row r="270" s="2" customFormat="1">
      <c r="A270" s="38"/>
      <c r="B270" s="39"/>
      <c r="C270" s="40"/>
      <c r="D270" s="236" t="s">
        <v>140</v>
      </c>
      <c r="E270" s="40"/>
      <c r="F270" s="237" t="s">
        <v>366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140</v>
      </c>
      <c r="AU270" s="17" t="s">
        <v>92</v>
      </c>
    </row>
    <row r="271" s="15" customFormat="1">
      <c r="A271" s="15"/>
      <c r="B271" s="260"/>
      <c r="C271" s="261"/>
      <c r="D271" s="231" t="s">
        <v>153</v>
      </c>
      <c r="E271" s="262" t="s">
        <v>1</v>
      </c>
      <c r="F271" s="263" t="s">
        <v>360</v>
      </c>
      <c r="G271" s="261"/>
      <c r="H271" s="262" t="s">
        <v>1</v>
      </c>
      <c r="I271" s="264"/>
      <c r="J271" s="261"/>
      <c r="K271" s="261"/>
      <c r="L271" s="265"/>
      <c r="M271" s="266"/>
      <c r="N271" s="267"/>
      <c r="O271" s="267"/>
      <c r="P271" s="267"/>
      <c r="Q271" s="267"/>
      <c r="R271" s="267"/>
      <c r="S271" s="267"/>
      <c r="T271" s="26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9" t="s">
        <v>153</v>
      </c>
      <c r="AU271" s="269" t="s">
        <v>92</v>
      </c>
      <c r="AV271" s="15" t="s">
        <v>88</v>
      </c>
      <c r="AW271" s="15" t="s">
        <v>36</v>
      </c>
      <c r="AX271" s="15" t="s">
        <v>83</v>
      </c>
      <c r="AY271" s="269" t="s">
        <v>130</v>
      </c>
    </row>
    <row r="272" s="13" customFormat="1">
      <c r="A272" s="13"/>
      <c r="B272" s="238"/>
      <c r="C272" s="239"/>
      <c r="D272" s="231" t="s">
        <v>153</v>
      </c>
      <c r="E272" s="240" t="s">
        <v>1</v>
      </c>
      <c r="F272" s="241" t="s">
        <v>88</v>
      </c>
      <c r="G272" s="239"/>
      <c r="H272" s="242">
        <v>1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153</v>
      </c>
      <c r="AU272" s="248" t="s">
        <v>92</v>
      </c>
      <c r="AV272" s="13" t="s">
        <v>92</v>
      </c>
      <c r="AW272" s="13" t="s">
        <v>36</v>
      </c>
      <c r="AX272" s="13" t="s">
        <v>88</v>
      </c>
      <c r="AY272" s="248" t="s">
        <v>130</v>
      </c>
    </row>
    <row r="273" s="2" customFormat="1" ht="24.15" customHeight="1">
      <c r="A273" s="38"/>
      <c r="B273" s="39"/>
      <c r="C273" s="218" t="s">
        <v>367</v>
      </c>
      <c r="D273" s="218" t="s">
        <v>132</v>
      </c>
      <c r="E273" s="219" t="s">
        <v>368</v>
      </c>
      <c r="F273" s="220" t="s">
        <v>369</v>
      </c>
      <c r="G273" s="221" t="s">
        <v>248</v>
      </c>
      <c r="H273" s="222">
        <v>11.300000000000001</v>
      </c>
      <c r="I273" s="223"/>
      <c r="J273" s="224">
        <f>ROUND(I273*H273,2)</f>
        <v>0</v>
      </c>
      <c r="K273" s="220" t="s">
        <v>136</v>
      </c>
      <c r="L273" s="44"/>
      <c r="M273" s="225" t="s">
        <v>1</v>
      </c>
      <c r="N273" s="226" t="s">
        <v>48</v>
      </c>
      <c r="O273" s="91"/>
      <c r="P273" s="227">
        <f>O273*H273</f>
        <v>0</v>
      </c>
      <c r="Q273" s="227">
        <v>0.00038400000000000001</v>
      </c>
      <c r="R273" s="227">
        <f>Q273*H273</f>
        <v>0.0043392000000000005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95</v>
      </c>
      <c r="AT273" s="229" t="s">
        <v>132</v>
      </c>
      <c r="AU273" s="229" t="s">
        <v>92</v>
      </c>
      <c r="AY273" s="17" t="s">
        <v>130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88</v>
      </c>
      <c r="BK273" s="230">
        <f>ROUND(I273*H273,2)</f>
        <v>0</v>
      </c>
      <c r="BL273" s="17" t="s">
        <v>95</v>
      </c>
      <c r="BM273" s="229" t="s">
        <v>370</v>
      </c>
    </row>
    <row r="274" s="2" customFormat="1">
      <c r="A274" s="38"/>
      <c r="B274" s="39"/>
      <c r="C274" s="40"/>
      <c r="D274" s="231" t="s">
        <v>138</v>
      </c>
      <c r="E274" s="40"/>
      <c r="F274" s="232" t="s">
        <v>371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92</v>
      </c>
    </row>
    <row r="275" s="2" customFormat="1">
      <c r="A275" s="38"/>
      <c r="B275" s="39"/>
      <c r="C275" s="40"/>
      <c r="D275" s="236" t="s">
        <v>140</v>
      </c>
      <c r="E275" s="40"/>
      <c r="F275" s="237" t="s">
        <v>372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140</v>
      </c>
      <c r="AU275" s="17" t="s">
        <v>92</v>
      </c>
    </row>
    <row r="276" s="13" customFormat="1">
      <c r="A276" s="13"/>
      <c r="B276" s="238"/>
      <c r="C276" s="239"/>
      <c r="D276" s="231" t="s">
        <v>153</v>
      </c>
      <c r="E276" s="240" t="s">
        <v>1</v>
      </c>
      <c r="F276" s="241" t="s">
        <v>373</v>
      </c>
      <c r="G276" s="239"/>
      <c r="H276" s="242">
        <v>11.300000000000001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153</v>
      </c>
      <c r="AU276" s="248" t="s">
        <v>92</v>
      </c>
      <c r="AV276" s="13" t="s">
        <v>92</v>
      </c>
      <c r="AW276" s="13" t="s">
        <v>36</v>
      </c>
      <c r="AX276" s="13" t="s">
        <v>88</v>
      </c>
      <c r="AY276" s="248" t="s">
        <v>130</v>
      </c>
    </row>
    <row r="277" s="2" customFormat="1" ht="24.15" customHeight="1">
      <c r="A277" s="38"/>
      <c r="B277" s="39"/>
      <c r="C277" s="218" t="s">
        <v>374</v>
      </c>
      <c r="D277" s="218" t="s">
        <v>132</v>
      </c>
      <c r="E277" s="219" t="s">
        <v>375</v>
      </c>
      <c r="F277" s="220" t="s">
        <v>376</v>
      </c>
      <c r="G277" s="221" t="s">
        <v>248</v>
      </c>
      <c r="H277" s="222">
        <v>5.7999999999999998</v>
      </c>
      <c r="I277" s="223"/>
      <c r="J277" s="224">
        <f>ROUND(I277*H277,2)</f>
        <v>0</v>
      </c>
      <c r="K277" s="220" t="s">
        <v>136</v>
      </c>
      <c r="L277" s="44"/>
      <c r="M277" s="225" t="s">
        <v>1</v>
      </c>
      <c r="N277" s="226" t="s">
        <v>48</v>
      </c>
      <c r="O277" s="91"/>
      <c r="P277" s="227">
        <f>O277*H277</f>
        <v>0</v>
      </c>
      <c r="Q277" s="227">
        <v>0.000135</v>
      </c>
      <c r="R277" s="227">
        <f>Q277*H277</f>
        <v>0.00078299999999999995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95</v>
      </c>
      <c r="AT277" s="229" t="s">
        <v>132</v>
      </c>
      <c r="AU277" s="229" t="s">
        <v>92</v>
      </c>
      <c r="AY277" s="17" t="s">
        <v>130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88</v>
      </c>
      <c r="BK277" s="230">
        <f>ROUND(I277*H277,2)</f>
        <v>0</v>
      </c>
      <c r="BL277" s="17" t="s">
        <v>95</v>
      </c>
      <c r="BM277" s="229" t="s">
        <v>377</v>
      </c>
    </row>
    <row r="278" s="2" customFormat="1">
      <c r="A278" s="38"/>
      <c r="B278" s="39"/>
      <c r="C278" s="40"/>
      <c r="D278" s="231" t="s">
        <v>138</v>
      </c>
      <c r="E278" s="40"/>
      <c r="F278" s="232" t="s">
        <v>378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138</v>
      </c>
      <c r="AU278" s="17" t="s">
        <v>92</v>
      </c>
    </row>
    <row r="279" s="2" customFormat="1">
      <c r="A279" s="38"/>
      <c r="B279" s="39"/>
      <c r="C279" s="40"/>
      <c r="D279" s="236" t="s">
        <v>140</v>
      </c>
      <c r="E279" s="40"/>
      <c r="F279" s="237" t="s">
        <v>379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140</v>
      </c>
      <c r="AU279" s="17" t="s">
        <v>92</v>
      </c>
    </row>
    <row r="280" s="2" customFormat="1" ht="16.5" customHeight="1">
      <c r="A280" s="38"/>
      <c r="B280" s="39"/>
      <c r="C280" s="218" t="s">
        <v>380</v>
      </c>
      <c r="D280" s="218" t="s">
        <v>132</v>
      </c>
      <c r="E280" s="219" t="s">
        <v>381</v>
      </c>
      <c r="F280" s="220" t="s">
        <v>382</v>
      </c>
      <c r="G280" s="221" t="s">
        <v>248</v>
      </c>
      <c r="H280" s="222">
        <v>11.300000000000001</v>
      </c>
      <c r="I280" s="223"/>
      <c r="J280" s="224">
        <f>ROUND(I280*H280,2)</f>
        <v>0</v>
      </c>
      <c r="K280" s="220" t="s">
        <v>136</v>
      </c>
      <c r="L280" s="44"/>
      <c r="M280" s="225" t="s">
        <v>1</v>
      </c>
      <c r="N280" s="226" t="s">
        <v>48</v>
      </c>
      <c r="O280" s="91"/>
      <c r="P280" s="227">
        <f>O280*H280</f>
        <v>0</v>
      </c>
      <c r="Q280" s="227">
        <v>4.8799999999999999E-06</v>
      </c>
      <c r="R280" s="227">
        <f>Q280*H280</f>
        <v>5.5143999999999999E-05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95</v>
      </c>
      <c r="AT280" s="229" t="s">
        <v>132</v>
      </c>
      <c r="AU280" s="229" t="s">
        <v>92</v>
      </c>
      <c r="AY280" s="17" t="s">
        <v>130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88</v>
      </c>
      <c r="BK280" s="230">
        <f>ROUND(I280*H280,2)</f>
        <v>0</v>
      </c>
      <c r="BL280" s="17" t="s">
        <v>95</v>
      </c>
      <c r="BM280" s="229" t="s">
        <v>383</v>
      </c>
    </row>
    <row r="281" s="2" customFormat="1">
      <c r="A281" s="38"/>
      <c r="B281" s="39"/>
      <c r="C281" s="40"/>
      <c r="D281" s="231" t="s">
        <v>138</v>
      </c>
      <c r="E281" s="40"/>
      <c r="F281" s="232" t="s">
        <v>384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138</v>
      </c>
      <c r="AU281" s="17" t="s">
        <v>92</v>
      </c>
    </row>
    <row r="282" s="2" customFormat="1">
      <c r="A282" s="38"/>
      <c r="B282" s="39"/>
      <c r="C282" s="40"/>
      <c r="D282" s="236" t="s">
        <v>140</v>
      </c>
      <c r="E282" s="40"/>
      <c r="F282" s="237" t="s">
        <v>385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140</v>
      </c>
      <c r="AU282" s="17" t="s">
        <v>92</v>
      </c>
    </row>
    <row r="283" s="2" customFormat="1" ht="24.15" customHeight="1">
      <c r="A283" s="38"/>
      <c r="B283" s="39"/>
      <c r="C283" s="218" t="s">
        <v>386</v>
      </c>
      <c r="D283" s="218" t="s">
        <v>132</v>
      </c>
      <c r="E283" s="219" t="s">
        <v>387</v>
      </c>
      <c r="F283" s="220" t="s">
        <v>388</v>
      </c>
      <c r="G283" s="221" t="s">
        <v>248</v>
      </c>
      <c r="H283" s="222">
        <v>11.5</v>
      </c>
      <c r="I283" s="223"/>
      <c r="J283" s="224">
        <f>ROUND(I283*H283,2)</f>
        <v>0</v>
      </c>
      <c r="K283" s="220" t="s">
        <v>136</v>
      </c>
      <c r="L283" s="44"/>
      <c r="M283" s="225" t="s">
        <v>1</v>
      </c>
      <c r="N283" s="226" t="s">
        <v>48</v>
      </c>
      <c r="O283" s="91"/>
      <c r="P283" s="227">
        <f>O283*H283</f>
        <v>0</v>
      </c>
      <c r="Q283" s="227">
        <v>0.21950471999999999</v>
      </c>
      <c r="R283" s="227">
        <f>Q283*H283</f>
        <v>2.52430428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95</v>
      </c>
      <c r="AT283" s="229" t="s">
        <v>132</v>
      </c>
      <c r="AU283" s="229" t="s">
        <v>92</v>
      </c>
      <c r="AY283" s="17" t="s">
        <v>130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88</v>
      </c>
      <c r="BK283" s="230">
        <f>ROUND(I283*H283,2)</f>
        <v>0</v>
      </c>
      <c r="BL283" s="17" t="s">
        <v>95</v>
      </c>
      <c r="BM283" s="229" t="s">
        <v>389</v>
      </c>
    </row>
    <row r="284" s="2" customFormat="1">
      <c r="A284" s="38"/>
      <c r="B284" s="39"/>
      <c r="C284" s="40"/>
      <c r="D284" s="231" t="s">
        <v>138</v>
      </c>
      <c r="E284" s="40"/>
      <c r="F284" s="232" t="s">
        <v>390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138</v>
      </c>
      <c r="AU284" s="17" t="s">
        <v>92</v>
      </c>
    </row>
    <row r="285" s="2" customFormat="1">
      <c r="A285" s="38"/>
      <c r="B285" s="39"/>
      <c r="C285" s="40"/>
      <c r="D285" s="236" t="s">
        <v>140</v>
      </c>
      <c r="E285" s="40"/>
      <c r="F285" s="237" t="s">
        <v>391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140</v>
      </c>
      <c r="AU285" s="17" t="s">
        <v>92</v>
      </c>
    </row>
    <row r="286" s="13" customFormat="1">
      <c r="A286" s="13"/>
      <c r="B286" s="238"/>
      <c r="C286" s="239"/>
      <c r="D286" s="231" t="s">
        <v>153</v>
      </c>
      <c r="E286" s="240" t="s">
        <v>1</v>
      </c>
      <c r="F286" s="241" t="s">
        <v>392</v>
      </c>
      <c r="G286" s="239"/>
      <c r="H286" s="242">
        <v>11.5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153</v>
      </c>
      <c r="AU286" s="248" t="s">
        <v>92</v>
      </c>
      <c r="AV286" s="13" t="s">
        <v>92</v>
      </c>
      <c r="AW286" s="13" t="s">
        <v>36</v>
      </c>
      <c r="AX286" s="13" t="s">
        <v>88</v>
      </c>
      <c r="AY286" s="248" t="s">
        <v>130</v>
      </c>
    </row>
    <row r="287" s="2" customFormat="1" ht="24.15" customHeight="1">
      <c r="A287" s="38"/>
      <c r="B287" s="39"/>
      <c r="C287" s="270" t="s">
        <v>393</v>
      </c>
      <c r="D287" s="270" t="s">
        <v>229</v>
      </c>
      <c r="E287" s="271" t="s">
        <v>394</v>
      </c>
      <c r="F287" s="272" t="s">
        <v>395</v>
      </c>
      <c r="G287" s="273" t="s">
        <v>248</v>
      </c>
      <c r="H287" s="274">
        <v>12.074999999999999</v>
      </c>
      <c r="I287" s="275"/>
      <c r="J287" s="276">
        <f>ROUND(I287*H287,2)</f>
        <v>0</v>
      </c>
      <c r="K287" s="272" t="s">
        <v>136</v>
      </c>
      <c r="L287" s="277"/>
      <c r="M287" s="278" t="s">
        <v>1</v>
      </c>
      <c r="N287" s="279" t="s">
        <v>48</v>
      </c>
      <c r="O287" s="91"/>
      <c r="P287" s="227">
        <f>O287*H287</f>
        <v>0</v>
      </c>
      <c r="Q287" s="227">
        <v>0.048300000000000003</v>
      </c>
      <c r="R287" s="227">
        <f>Q287*H287</f>
        <v>0.58322249999999998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188</v>
      </c>
      <c r="AT287" s="229" t="s">
        <v>229</v>
      </c>
      <c r="AU287" s="229" t="s">
        <v>92</v>
      </c>
      <c r="AY287" s="17" t="s">
        <v>130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88</v>
      </c>
      <c r="BK287" s="230">
        <f>ROUND(I287*H287,2)</f>
        <v>0</v>
      </c>
      <c r="BL287" s="17" t="s">
        <v>95</v>
      </c>
      <c r="BM287" s="229" t="s">
        <v>396</v>
      </c>
    </row>
    <row r="288" s="2" customFormat="1">
      <c r="A288" s="38"/>
      <c r="B288" s="39"/>
      <c r="C288" s="40"/>
      <c r="D288" s="231" t="s">
        <v>138</v>
      </c>
      <c r="E288" s="40"/>
      <c r="F288" s="232" t="s">
        <v>395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138</v>
      </c>
      <c r="AU288" s="17" t="s">
        <v>92</v>
      </c>
    </row>
    <row r="289" s="13" customFormat="1">
      <c r="A289" s="13"/>
      <c r="B289" s="238"/>
      <c r="C289" s="239"/>
      <c r="D289" s="231" t="s">
        <v>153</v>
      </c>
      <c r="E289" s="239"/>
      <c r="F289" s="241" t="s">
        <v>397</v>
      </c>
      <c r="G289" s="239"/>
      <c r="H289" s="242">
        <v>12.074999999999999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153</v>
      </c>
      <c r="AU289" s="248" t="s">
        <v>92</v>
      </c>
      <c r="AV289" s="13" t="s">
        <v>92</v>
      </c>
      <c r="AW289" s="13" t="s">
        <v>4</v>
      </c>
      <c r="AX289" s="13" t="s">
        <v>88</v>
      </c>
      <c r="AY289" s="248" t="s">
        <v>130</v>
      </c>
    </row>
    <row r="290" s="2" customFormat="1" ht="33" customHeight="1">
      <c r="A290" s="38"/>
      <c r="B290" s="39"/>
      <c r="C290" s="218" t="s">
        <v>398</v>
      </c>
      <c r="D290" s="218" t="s">
        <v>132</v>
      </c>
      <c r="E290" s="219" t="s">
        <v>399</v>
      </c>
      <c r="F290" s="220" t="s">
        <v>400</v>
      </c>
      <c r="G290" s="221" t="s">
        <v>248</v>
      </c>
      <c r="H290" s="222">
        <v>103.7</v>
      </c>
      <c r="I290" s="223"/>
      <c r="J290" s="224">
        <f>ROUND(I290*H290,2)</f>
        <v>0</v>
      </c>
      <c r="K290" s="220" t="s">
        <v>136</v>
      </c>
      <c r="L290" s="44"/>
      <c r="M290" s="225" t="s">
        <v>1</v>
      </c>
      <c r="N290" s="226" t="s">
        <v>48</v>
      </c>
      <c r="O290" s="91"/>
      <c r="P290" s="227">
        <f>O290*H290</f>
        <v>0</v>
      </c>
      <c r="Q290" s="227">
        <v>0.16850351999999999</v>
      </c>
      <c r="R290" s="227">
        <f>Q290*H290</f>
        <v>17.473815024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95</v>
      </c>
      <c r="AT290" s="229" t="s">
        <v>132</v>
      </c>
      <c r="AU290" s="229" t="s">
        <v>92</v>
      </c>
      <c r="AY290" s="17" t="s">
        <v>130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88</v>
      </c>
      <c r="BK290" s="230">
        <f>ROUND(I290*H290,2)</f>
        <v>0</v>
      </c>
      <c r="BL290" s="17" t="s">
        <v>95</v>
      </c>
      <c r="BM290" s="229" t="s">
        <v>401</v>
      </c>
    </row>
    <row r="291" s="2" customFormat="1">
      <c r="A291" s="38"/>
      <c r="B291" s="39"/>
      <c r="C291" s="40"/>
      <c r="D291" s="231" t="s">
        <v>138</v>
      </c>
      <c r="E291" s="40"/>
      <c r="F291" s="232" t="s">
        <v>402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138</v>
      </c>
      <c r="AU291" s="17" t="s">
        <v>92</v>
      </c>
    </row>
    <row r="292" s="2" customFormat="1">
      <c r="A292" s="38"/>
      <c r="B292" s="39"/>
      <c r="C292" s="40"/>
      <c r="D292" s="236" t="s">
        <v>140</v>
      </c>
      <c r="E292" s="40"/>
      <c r="F292" s="237" t="s">
        <v>403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140</v>
      </c>
      <c r="AU292" s="17" t="s">
        <v>92</v>
      </c>
    </row>
    <row r="293" s="2" customFormat="1" ht="16.5" customHeight="1">
      <c r="A293" s="38"/>
      <c r="B293" s="39"/>
      <c r="C293" s="270" t="s">
        <v>404</v>
      </c>
      <c r="D293" s="270" t="s">
        <v>229</v>
      </c>
      <c r="E293" s="271" t="s">
        <v>405</v>
      </c>
      <c r="F293" s="272" t="s">
        <v>406</v>
      </c>
      <c r="G293" s="273" t="s">
        <v>248</v>
      </c>
      <c r="H293" s="274">
        <v>102.58499999999999</v>
      </c>
      <c r="I293" s="275"/>
      <c r="J293" s="276">
        <f>ROUND(I293*H293,2)</f>
        <v>0</v>
      </c>
      <c r="K293" s="272" t="s">
        <v>136</v>
      </c>
      <c r="L293" s="277"/>
      <c r="M293" s="278" t="s">
        <v>1</v>
      </c>
      <c r="N293" s="279" t="s">
        <v>48</v>
      </c>
      <c r="O293" s="91"/>
      <c r="P293" s="227">
        <f>O293*H293</f>
        <v>0</v>
      </c>
      <c r="Q293" s="227">
        <v>0.080000000000000002</v>
      </c>
      <c r="R293" s="227">
        <f>Q293*H293</f>
        <v>8.2067999999999994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188</v>
      </c>
      <c r="AT293" s="229" t="s">
        <v>229</v>
      </c>
      <c r="AU293" s="229" t="s">
        <v>92</v>
      </c>
      <c r="AY293" s="17" t="s">
        <v>130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88</v>
      </c>
      <c r="BK293" s="230">
        <f>ROUND(I293*H293,2)</f>
        <v>0</v>
      </c>
      <c r="BL293" s="17" t="s">
        <v>95</v>
      </c>
      <c r="BM293" s="229" t="s">
        <v>407</v>
      </c>
    </row>
    <row r="294" s="2" customFormat="1">
      <c r="A294" s="38"/>
      <c r="B294" s="39"/>
      <c r="C294" s="40"/>
      <c r="D294" s="231" t="s">
        <v>138</v>
      </c>
      <c r="E294" s="40"/>
      <c r="F294" s="232" t="s">
        <v>406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138</v>
      </c>
      <c r="AU294" s="17" t="s">
        <v>92</v>
      </c>
    </row>
    <row r="295" s="13" customFormat="1">
      <c r="A295" s="13"/>
      <c r="B295" s="238"/>
      <c r="C295" s="239"/>
      <c r="D295" s="231" t="s">
        <v>153</v>
      </c>
      <c r="E295" s="240" t="s">
        <v>1</v>
      </c>
      <c r="F295" s="241" t="s">
        <v>408</v>
      </c>
      <c r="G295" s="239"/>
      <c r="H295" s="242">
        <v>9.1999999999999993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153</v>
      </c>
      <c r="AU295" s="248" t="s">
        <v>92</v>
      </c>
      <c r="AV295" s="13" t="s">
        <v>92</v>
      </c>
      <c r="AW295" s="13" t="s">
        <v>36</v>
      </c>
      <c r="AX295" s="13" t="s">
        <v>83</v>
      </c>
      <c r="AY295" s="248" t="s">
        <v>130</v>
      </c>
    </row>
    <row r="296" s="13" customFormat="1">
      <c r="A296" s="13"/>
      <c r="B296" s="238"/>
      <c r="C296" s="239"/>
      <c r="D296" s="231" t="s">
        <v>153</v>
      </c>
      <c r="E296" s="240" t="s">
        <v>1</v>
      </c>
      <c r="F296" s="241" t="s">
        <v>409</v>
      </c>
      <c r="G296" s="239"/>
      <c r="H296" s="242">
        <v>99.900000000000006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153</v>
      </c>
      <c r="AU296" s="248" t="s">
        <v>92</v>
      </c>
      <c r="AV296" s="13" t="s">
        <v>92</v>
      </c>
      <c r="AW296" s="13" t="s">
        <v>36</v>
      </c>
      <c r="AX296" s="13" t="s">
        <v>83</v>
      </c>
      <c r="AY296" s="248" t="s">
        <v>130</v>
      </c>
    </row>
    <row r="297" s="13" customFormat="1">
      <c r="A297" s="13"/>
      <c r="B297" s="238"/>
      <c r="C297" s="239"/>
      <c r="D297" s="231" t="s">
        <v>153</v>
      </c>
      <c r="E297" s="240" t="s">
        <v>1</v>
      </c>
      <c r="F297" s="241" t="s">
        <v>410</v>
      </c>
      <c r="G297" s="239"/>
      <c r="H297" s="242">
        <v>-11.4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153</v>
      </c>
      <c r="AU297" s="248" t="s">
        <v>92</v>
      </c>
      <c r="AV297" s="13" t="s">
        <v>92</v>
      </c>
      <c r="AW297" s="13" t="s">
        <v>36</v>
      </c>
      <c r="AX297" s="13" t="s">
        <v>83</v>
      </c>
      <c r="AY297" s="248" t="s">
        <v>130</v>
      </c>
    </row>
    <row r="298" s="14" customFormat="1">
      <c r="A298" s="14"/>
      <c r="B298" s="249"/>
      <c r="C298" s="250"/>
      <c r="D298" s="231" t="s">
        <v>153</v>
      </c>
      <c r="E298" s="251" t="s">
        <v>1</v>
      </c>
      <c r="F298" s="252" t="s">
        <v>164</v>
      </c>
      <c r="G298" s="250"/>
      <c r="H298" s="253">
        <v>97.700000000000003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153</v>
      </c>
      <c r="AU298" s="259" t="s">
        <v>92</v>
      </c>
      <c r="AV298" s="14" t="s">
        <v>95</v>
      </c>
      <c r="AW298" s="14" t="s">
        <v>36</v>
      </c>
      <c r="AX298" s="14" t="s">
        <v>88</v>
      </c>
      <c r="AY298" s="259" t="s">
        <v>130</v>
      </c>
    </row>
    <row r="299" s="13" customFormat="1">
      <c r="A299" s="13"/>
      <c r="B299" s="238"/>
      <c r="C299" s="239"/>
      <c r="D299" s="231" t="s">
        <v>153</v>
      </c>
      <c r="E299" s="239"/>
      <c r="F299" s="241" t="s">
        <v>411</v>
      </c>
      <c r="G299" s="239"/>
      <c r="H299" s="242">
        <v>102.58499999999999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153</v>
      </c>
      <c r="AU299" s="248" t="s">
        <v>92</v>
      </c>
      <c r="AV299" s="13" t="s">
        <v>92</v>
      </c>
      <c r="AW299" s="13" t="s">
        <v>4</v>
      </c>
      <c r="AX299" s="13" t="s">
        <v>88</v>
      </c>
      <c r="AY299" s="248" t="s">
        <v>130</v>
      </c>
    </row>
    <row r="300" s="2" customFormat="1" ht="24.15" customHeight="1">
      <c r="A300" s="38"/>
      <c r="B300" s="39"/>
      <c r="C300" s="270" t="s">
        <v>412</v>
      </c>
      <c r="D300" s="270" t="s">
        <v>229</v>
      </c>
      <c r="E300" s="271" t="s">
        <v>413</v>
      </c>
      <c r="F300" s="272" t="s">
        <v>414</v>
      </c>
      <c r="G300" s="273" t="s">
        <v>248</v>
      </c>
      <c r="H300" s="274">
        <v>6.2999999999999998</v>
      </c>
      <c r="I300" s="275"/>
      <c r="J300" s="276">
        <f>ROUND(I300*H300,2)</f>
        <v>0</v>
      </c>
      <c r="K300" s="272" t="s">
        <v>136</v>
      </c>
      <c r="L300" s="277"/>
      <c r="M300" s="278" t="s">
        <v>1</v>
      </c>
      <c r="N300" s="279" t="s">
        <v>48</v>
      </c>
      <c r="O300" s="91"/>
      <c r="P300" s="227">
        <f>O300*H300</f>
        <v>0</v>
      </c>
      <c r="Q300" s="227">
        <v>0.065670000000000006</v>
      </c>
      <c r="R300" s="227">
        <f>Q300*H300</f>
        <v>0.41372100000000001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188</v>
      </c>
      <c r="AT300" s="229" t="s">
        <v>229</v>
      </c>
      <c r="AU300" s="229" t="s">
        <v>92</v>
      </c>
      <c r="AY300" s="17" t="s">
        <v>130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88</v>
      </c>
      <c r="BK300" s="230">
        <f>ROUND(I300*H300,2)</f>
        <v>0</v>
      </c>
      <c r="BL300" s="17" t="s">
        <v>95</v>
      </c>
      <c r="BM300" s="229" t="s">
        <v>415</v>
      </c>
    </row>
    <row r="301" s="2" customFormat="1">
      <c r="A301" s="38"/>
      <c r="B301" s="39"/>
      <c r="C301" s="40"/>
      <c r="D301" s="231" t="s">
        <v>138</v>
      </c>
      <c r="E301" s="40"/>
      <c r="F301" s="232" t="s">
        <v>414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138</v>
      </c>
      <c r="AU301" s="17" t="s">
        <v>92</v>
      </c>
    </row>
    <row r="302" s="13" customFormat="1">
      <c r="A302" s="13"/>
      <c r="B302" s="238"/>
      <c r="C302" s="239"/>
      <c r="D302" s="231" t="s">
        <v>153</v>
      </c>
      <c r="E302" s="239"/>
      <c r="F302" s="241" t="s">
        <v>416</v>
      </c>
      <c r="G302" s="239"/>
      <c r="H302" s="242">
        <v>6.2999999999999998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153</v>
      </c>
      <c r="AU302" s="248" t="s">
        <v>92</v>
      </c>
      <c r="AV302" s="13" t="s">
        <v>92</v>
      </c>
      <c r="AW302" s="13" t="s">
        <v>4</v>
      </c>
      <c r="AX302" s="13" t="s">
        <v>88</v>
      </c>
      <c r="AY302" s="248" t="s">
        <v>130</v>
      </c>
    </row>
    <row r="303" s="2" customFormat="1" ht="33" customHeight="1">
      <c r="A303" s="38"/>
      <c r="B303" s="39"/>
      <c r="C303" s="218" t="s">
        <v>417</v>
      </c>
      <c r="D303" s="218" t="s">
        <v>132</v>
      </c>
      <c r="E303" s="219" t="s">
        <v>418</v>
      </c>
      <c r="F303" s="220" t="s">
        <v>419</v>
      </c>
      <c r="G303" s="221" t="s">
        <v>248</v>
      </c>
      <c r="H303" s="222">
        <v>112.5</v>
      </c>
      <c r="I303" s="223"/>
      <c r="J303" s="224">
        <f>ROUND(I303*H303,2)</f>
        <v>0</v>
      </c>
      <c r="K303" s="220" t="s">
        <v>136</v>
      </c>
      <c r="L303" s="44"/>
      <c r="M303" s="225" t="s">
        <v>1</v>
      </c>
      <c r="N303" s="226" t="s">
        <v>48</v>
      </c>
      <c r="O303" s="91"/>
      <c r="P303" s="227">
        <f>O303*H303</f>
        <v>0</v>
      </c>
      <c r="Q303" s="227">
        <v>0.14041960000000001</v>
      </c>
      <c r="R303" s="227">
        <f>Q303*H303</f>
        <v>15.797205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95</v>
      </c>
      <c r="AT303" s="229" t="s">
        <v>132</v>
      </c>
      <c r="AU303" s="229" t="s">
        <v>92</v>
      </c>
      <c r="AY303" s="17" t="s">
        <v>130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88</v>
      </c>
      <c r="BK303" s="230">
        <f>ROUND(I303*H303,2)</f>
        <v>0</v>
      </c>
      <c r="BL303" s="17" t="s">
        <v>95</v>
      </c>
      <c r="BM303" s="229" t="s">
        <v>420</v>
      </c>
    </row>
    <row r="304" s="2" customFormat="1">
      <c r="A304" s="38"/>
      <c r="B304" s="39"/>
      <c r="C304" s="40"/>
      <c r="D304" s="231" t="s">
        <v>138</v>
      </c>
      <c r="E304" s="40"/>
      <c r="F304" s="232" t="s">
        <v>421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138</v>
      </c>
      <c r="AU304" s="17" t="s">
        <v>92</v>
      </c>
    </row>
    <row r="305" s="2" customFormat="1">
      <c r="A305" s="38"/>
      <c r="B305" s="39"/>
      <c r="C305" s="40"/>
      <c r="D305" s="236" t="s">
        <v>140</v>
      </c>
      <c r="E305" s="40"/>
      <c r="F305" s="237" t="s">
        <v>422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140</v>
      </c>
      <c r="AU305" s="17" t="s">
        <v>92</v>
      </c>
    </row>
    <row r="306" s="13" customFormat="1">
      <c r="A306" s="13"/>
      <c r="B306" s="238"/>
      <c r="C306" s="239"/>
      <c r="D306" s="231" t="s">
        <v>153</v>
      </c>
      <c r="E306" s="240" t="s">
        <v>1</v>
      </c>
      <c r="F306" s="241" t="s">
        <v>423</v>
      </c>
      <c r="G306" s="239"/>
      <c r="H306" s="242">
        <v>112.5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153</v>
      </c>
      <c r="AU306" s="248" t="s">
        <v>92</v>
      </c>
      <c r="AV306" s="13" t="s">
        <v>92</v>
      </c>
      <c r="AW306" s="13" t="s">
        <v>36</v>
      </c>
      <c r="AX306" s="13" t="s">
        <v>88</v>
      </c>
      <c r="AY306" s="248" t="s">
        <v>130</v>
      </c>
    </row>
    <row r="307" s="2" customFormat="1" ht="16.5" customHeight="1">
      <c r="A307" s="38"/>
      <c r="B307" s="39"/>
      <c r="C307" s="270" t="s">
        <v>424</v>
      </c>
      <c r="D307" s="270" t="s">
        <v>229</v>
      </c>
      <c r="E307" s="271" t="s">
        <v>425</v>
      </c>
      <c r="F307" s="272" t="s">
        <v>426</v>
      </c>
      <c r="G307" s="273" t="s">
        <v>248</v>
      </c>
      <c r="H307" s="274">
        <v>118.125</v>
      </c>
      <c r="I307" s="275"/>
      <c r="J307" s="276">
        <f>ROUND(I307*H307,2)</f>
        <v>0</v>
      </c>
      <c r="K307" s="272" t="s">
        <v>136</v>
      </c>
      <c r="L307" s="277"/>
      <c r="M307" s="278" t="s">
        <v>1</v>
      </c>
      <c r="N307" s="279" t="s">
        <v>48</v>
      </c>
      <c r="O307" s="91"/>
      <c r="P307" s="227">
        <f>O307*H307</f>
        <v>0</v>
      </c>
      <c r="Q307" s="227">
        <v>0.044999999999999998</v>
      </c>
      <c r="R307" s="227">
        <f>Q307*H307</f>
        <v>5.3156249999999998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188</v>
      </c>
      <c r="AT307" s="229" t="s">
        <v>229</v>
      </c>
      <c r="AU307" s="229" t="s">
        <v>92</v>
      </c>
      <c r="AY307" s="17" t="s">
        <v>130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88</v>
      </c>
      <c r="BK307" s="230">
        <f>ROUND(I307*H307,2)</f>
        <v>0</v>
      </c>
      <c r="BL307" s="17" t="s">
        <v>95</v>
      </c>
      <c r="BM307" s="229" t="s">
        <v>427</v>
      </c>
    </row>
    <row r="308" s="2" customFormat="1">
      <c r="A308" s="38"/>
      <c r="B308" s="39"/>
      <c r="C308" s="40"/>
      <c r="D308" s="231" t="s">
        <v>138</v>
      </c>
      <c r="E308" s="40"/>
      <c r="F308" s="232" t="s">
        <v>426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138</v>
      </c>
      <c r="AU308" s="17" t="s">
        <v>92</v>
      </c>
    </row>
    <row r="309" s="13" customFormat="1">
      <c r="A309" s="13"/>
      <c r="B309" s="238"/>
      <c r="C309" s="239"/>
      <c r="D309" s="231" t="s">
        <v>153</v>
      </c>
      <c r="E309" s="239"/>
      <c r="F309" s="241" t="s">
        <v>428</v>
      </c>
      <c r="G309" s="239"/>
      <c r="H309" s="242">
        <v>118.125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153</v>
      </c>
      <c r="AU309" s="248" t="s">
        <v>92</v>
      </c>
      <c r="AV309" s="13" t="s">
        <v>92</v>
      </c>
      <c r="AW309" s="13" t="s">
        <v>4</v>
      </c>
      <c r="AX309" s="13" t="s">
        <v>88</v>
      </c>
      <c r="AY309" s="248" t="s">
        <v>130</v>
      </c>
    </row>
    <row r="310" s="2" customFormat="1" ht="24.15" customHeight="1">
      <c r="A310" s="38"/>
      <c r="B310" s="39"/>
      <c r="C310" s="218" t="s">
        <v>429</v>
      </c>
      <c r="D310" s="218" t="s">
        <v>132</v>
      </c>
      <c r="E310" s="219" t="s">
        <v>430</v>
      </c>
      <c r="F310" s="220" t="s">
        <v>431</v>
      </c>
      <c r="G310" s="221" t="s">
        <v>157</v>
      </c>
      <c r="H310" s="222">
        <v>12.651999999999999</v>
      </c>
      <c r="I310" s="223"/>
      <c r="J310" s="224">
        <f>ROUND(I310*H310,2)</f>
        <v>0</v>
      </c>
      <c r="K310" s="220" t="s">
        <v>136</v>
      </c>
      <c r="L310" s="44"/>
      <c r="M310" s="225" t="s">
        <v>1</v>
      </c>
      <c r="N310" s="226" t="s">
        <v>48</v>
      </c>
      <c r="O310" s="91"/>
      <c r="P310" s="227">
        <f>O310*H310</f>
        <v>0</v>
      </c>
      <c r="Q310" s="227">
        <v>2.2563399999999998</v>
      </c>
      <c r="R310" s="227">
        <f>Q310*H310</f>
        <v>28.547213679999995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95</v>
      </c>
      <c r="AT310" s="229" t="s">
        <v>132</v>
      </c>
      <c r="AU310" s="229" t="s">
        <v>92</v>
      </c>
      <c r="AY310" s="17" t="s">
        <v>130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88</v>
      </c>
      <c r="BK310" s="230">
        <f>ROUND(I310*H310,2)</f>
        <v>0</v>
      </c>
      <c r="BL310" s="17" t="s">
        <v>95</v>
      </c>
      <c r="BM310" s="229" t="s">
        <v>432</v>
      </c>
    </row>
    <row r="311" s="2" customFormat="1">
      <c r="A311" s="38"/>
      <c r="B311" s="39"/>
      <c r="C311" s="40"/>
      <c r="D311" s="231" t="s">
        <v>138</v>
      </c>
      <c r="E311" s="40"/>
      <c r="F311" s="232" t="s">
        <v>433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138</v>
      </c>
      <c r="AU311" s="17" t="s">
        <v>92</v>
      </c>
    </row>
    <row r="312" s="2" customFormat="1">
      <c r="A312" s="38"/>
      <c r="B312" s="39"/>
      <c r="C312" s="40"/>
      <c r="D312" s="236" t="s">
        <v>140</v>
      </c>
      <c r="E312" s="40"/>
      <c r="F312" s="237" t="s">
        <v>434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140</v>
      </c>
      <c r="AU312" s="17" t="s">
        <v>92</v>
      </c>
    </row>
    <row r="313" s="13" customFormat="1">
      <c r="A313" s="13"/>
      <c r="B313" s="238"/>
      <c r="C313" s="239"/>
      <c r="D313" s="231" t="s">
        <v>153</v>
      </c>
      <c r="E313" s="240" t="s">
        <v>1</v>
      </c>
      <c r="F313" s="241" t="s">
        <v>435</v>
      </c>
      <c r="G313" s="239"/>
      <c r="H313" s="242">
        <v>0.80500000000000005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153</v>
      </c>
      <c r="AU313" s="248" t="s">
        <v>92</v>
      </c>
      <c r="AV313" s="13" t="s">
        <v>92</v>
      </c>
      <c r="AW313" s="13" t="s">
        <v>36</v>
      </c>
      <c r="AX313" s="13" t="s">
        <v>83</v>
      </c>
      <c r="AY313" s="248" t="s">
        <v>130</v>
      </c>
    </row>
    <row r="314" s="13" customFormat="1">
      <c r="A314" s="13"/>
      <c r="B314" s="238"/>
      <c r="C314" s="239"/>
      <c r="D314" s="231" t="s">
        <v>153</v>
      </c>
      <c r="E314" s="240" t="s">
        <v>1</v>
      </c>
      <c r="F314" s="241" t="s">
        <v>436</v>
      </c>
      <c r="G314" s="239"/>
      <c r="H314" s="242">
        <v>6.2220000000000004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153</v>
      </c>
      <c r="AU314" s="248" t="s">
        <v>92</v>
      </c>
      <c r="AV314" s="13" t="s">
        <v>92</v>
      </c>
      <c r="AW314" s="13" t="s">
        <v>36</v>
      </c>
      <c r="AX314" s="13" t="s">
        <v>83</v>
      </c>
      <c r="AY314" s="248" t="s">
        <v>130</v>
      </c>
    </row>
    <row r="315" s="13" customFormat="1">
      <c r="A315" s="13"/>
      <c r="B315" s="238"/>
      <c r="C315" s="239"/>
      <c r="D315" s="231" t="s">
        <v>153</v>
      </c>
      <c r="E315" s="240" t="s">
        <v>1</v>
      </c>
      <c r="F315" s="241" t="s">
        <v>437</v>
      </c>
      <c r="G315" s="239"/>
      <c r="H315" s="242">
        <v>5.625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153</v>
      </c>
      <c r="AU315" s="248" t="s">
        <v>92</v>
      </c>
      <c r="AV315" s="13" t="s">
        <v>92</v>
      </c>
      <c r="AW315" s="13" t="s">
        <v>36</v>
      </c>
      <c r="AX315" s="13" t="s">
        <v>83</v>
      </c>
      <c r="AY315" s="248" t="s">
        <v>130</v>
      </c>
    </row>
    <row r="316" s="14" customFormat="1">
      <c r="A316" s="14"/>
      <c r="B316" s="249"/>
      <c r="C316" s="250"/>
      <c r="D316" s="231" t="s">
        <v>153</v>
      </c>
      <c r="E316" s="251" t="s">
        <v>1</v>
      </c>
      <c r="F316" s="252" t="s">
        <v>164</v>
      </c>
      <c r="G316" s="250"/>
      <c r="H316" s="253">
        <v>12.652000000000001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153</v>
      </c>
      <c r="AU316" s="259" t="s">
        <v>92</v>
      </c>
      <c r="AV316" s="14" t="s">
        <v>95</v>
      </c>
      <c r="AW316" s="14" t="s">
        <v>36</v>
      </c>
      <c r="AX316" s="14" t="s">
        <v>88</v>
      </c>
      <c r="AY316" s="259" t="s">
        <v>130</v>
      </c>
    </row>
    <row r="317" s="2" customFormat="1" ht="33" customHeight="1">
      <c r="A317" s="38"/>
      <c r="B317" s="39"/>
      <c r="C317" s="218" t="s">
        <v>438</v>
      </c>
      <c r="D317" s="218" t="s">
        <v>132</v>
      </c>
      <c r="E317" s="219" t="s">
        <v>439</v>
      </c>
      <c r="F317" s="220" t="s">
        <v>440</v>
      </c>
      <c r="G317" s="221" t="s">
        <v>248</v>
      </c>
      <c r="H317" s="222">
        <v>45.280000000000001</v>
      </c>
      <c r="I317" s="223"/>
      <c r="J317" s="224">
        <f>ROUND(I317*H317,2)</f>
        <v>0</v>
      </c>
      <c r="K317" s="220" t="s">
        <v>136</v>
      </c>
      <c r="L317" s="44"/>
      <c r="M317" s="225" t="s">
        <v>1</v>
      </c>
      <c r="N317" s="226" t="s">
        <v>48</v>
      </c>
      <c r="O317" s="91"/>
      <c r="P317" s="227">
        <f>O317*H317</f>
        <v>0</v>
      </c>
      <c r="Q317" s="227">
        <v>0.00060506299999999998</v>
      </c>
      <c r="R317" s="227">
        <f>Q317*H317</f>
        <v>0.027397252640000001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95</v>
      </c>
      <c r="AT317" s="229" t="s">
        <v>132</v>
      </c>
      <c r="AU317" s="229" t="s">
        <v>92</v>
      </c>
      <c r="AY317" s="17" t="s">
        <v>130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88</v>
      </c>
      <c r="BK317" s="230">
        <f>ROUND(I317*H317,2)</f>
        <v>0</v>
      </c>
      <c r="BL317" s="17" t="s">
        <v>95</v>
      </c>
      <c r="BM317" s="229" t="s">
        <v>441</v>
      </c>
    </row>
    <row r="318" s="2" customFormat="1">
      <c r="A318" s="38"/>
      <c r="B318" s="39"/>
      <c r="C318" s="40"/>
      <c r="D318" s="231" t="s">
        <v>138</v>
      </c>
      <c r="E318" s="40"/>
      <c r="F318" s="232" t="s">
        <v>442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138</v>
      </c>
      <c r="AU318" s="17" t="s">
        <v>92</v>
      </c>
    </row>
    <row r="319" s="2" customFormat="1">
      <c r="A319" s="38"/>
      <c r="B319" s="39"/>
      <c r="C319" s="40"/>
      <c r="D319" s="236" t="s">
        <v>140</v>
      </c>
      <c r="E319" s="40"/>
      <c r="F319" s="237" t="s">
        <v>443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140</v>
      </c>
      <c r="AU319" s="17" t="s">
        <v>92</v>
      </c>
    </row>
    <row r="320" s="2" customFormat="1" ht="24.15" customHeight="1">
      <c r="A320" s="38"/>
      <c r="B320" s="39"/>
      <c r="C320" s="218" t="s">
        <v>444</v>
      </c>
      <c r="D320" s="218" t="s">
        <v>132</v>
      </c>
      <c r="E320" s="219" t="s">
        <v>445</v>
      </c>
      <c r="F320" s="220" t="s">
        <v>446</v>
      </c>
      <c r="G320" s="221" t="s">
        <v>248</v>
      </c>
      <c r="H320" s="222">
        <v>45.280000000000001</v>
      </c>
      <c r="I320" s="223"/>
      <c r="J320" s="224">
        <f>ROUND(I320*H320,2)</f>
        <v>0</v>
      </c>
      <c r="K320" s="220" t="s">
        <v>136</v>
      </c>
      <c r="L320" s="44"/>
      <c r="M320" s="225" t="s">
        <v>1</v>
      </c>
      <c r="N320" s="226" t="s">
        <v>48</v>
      </c>
      <c r="O320" s="91"/>
      <c r="P320" s="227">
        <f>O320*H320</f>
        <v>0</v>
      </c>
      <c r="Q320" s="227">
        <v>1.995E-06</v>
      </c>
      <c r="R320" s="227">
        <f>Q320*H320</f>
        <v>9.0333600000000005E-05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95</v>
      </c>
      <c r="AT320" s="229" t="s">
        <v>132</v>
      </c>
      <c r="AU320" s="229" t="s">
        <v>92</v>
      </c>
      <c r="AY320" s="17" t="s">
        <v>130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88</v>
      </c>
      <c r="BK320" s="230">
        <f>ROUND(I320*H320,2)</f>
        <v>0</v>
      </c>
      <c r="BL320" s="17" t="s">
        <v>95</v>
      </c>
      <c r="BM320" s="229" t="s">
        <v>447</v>
      </c>
    </row>
    <row r="321" s="2" customFormat="1">
      <c r="A321" s="38"/>
      <c r="B321" s="39"/>
      <c r="C321" s="40"/>
      <c r="D321" s="231" t="s">
        <v>138</v>
      </c>
      <c r="E321" s="40"/>
      <c r="F321" s="232" t="s">
        <v>448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138</v>
      </c>
      <c r="AU321" s="17" t="s">
        <v>92</v>
      </c>
    </row>
    <row r="322" s="2" customFormat="1">
      <c r="A322" s="38"/>
      <c r="B322" s="39"/>
      <c r="C322" s="40"/>
      <c r="D322" s="236" t="s">
        <v>140</v>
      </c>
      <c r="E322" s="40"/>
      <c r="F322" s="237" t="s">
        <v>449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140</v>
      </c>
      <c r="AU322" s="17" t="s">
        <v>92</v>
      </c>
    </row>
    <row r="323" s="13" customFormat="1">
      <c r="A323" s="13"/>
      <c r="B323" s="238"/>
      <c r="C323" s="239"/>
      <c r="D323" s="231" t="s">
        <v>153</v>
      </c>
      <c r="E323" s="240" t="s">
        <v>1</v>
      </c>
      <c r="F323" s="241" t="s">
        <v>450</v>
      </c>
      <c r="G323" s="239"/>
      <c r="H323" s="242">
        <v>45.280000000000001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153</v>
      </c>
      <c r="AU323" s="248" t="s">
        <v>92</v>
      </c>
      <c r="AV323" s="13" t="s">
        <v>92</v>
      </c>
      <c r="AW323" s="13" t="s">
        <v>36</v>
      </c>
      <c r="AX323" s="13" t="s">
        <v>88</v>
      </c>
      <c r="AY323" s="248" t="s">
        <v>130</v>
      </c>
    </row>
    <row r="324" s="2" customFormat="1" ht="24.15" customHeight="1">
      <c r="A324" s="38"/>
      <c r="B324" s="39"/>
      <c r="C324" s="218" t="s">
        <v>451</v>
      </c>
      <c r="D324" s="218" t="s">
        <v>132</v>
      </c>
      <c r="E324" s="219" t="s">
        <v>452</v>
      </c>
      <c r="F324" s="220" t="s">
        <v>453</v>
      </c>
      <c r="G324" s="221" t="s">
        <v>255</v>
      </c>
      <c r="H324" s="222">
        <v>1</v>
      </c>
      <c r="I324" s="223"/>
      <c r="J324" s="224">
        <f>ROUND(I324*H324,2)</f>
        <v>0</v>
      </c>
      <c r="K324" s="220" t="s">
        <v>136</v>
      </c>
      <c r="L324" s="44"/>
      <c r="M324" s="225" t="s">
        <v>1</v>
      </c>
      <c r="N324" s="226" t="s">
        <v>48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0.082000000000000003</v>
      </c>
      <c r="T324" s="228">
        <f>S324*H324</f>
        <v>0.082000000000000003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95</v>
      </c>
      <c r="AT324" s="229" t="s">
        <v>132</v>
      </c>
      <c r="AU324" s="229" t="s">
        <v>92</v>
      </c>
      <c r="AY324" s="17" t="s">
        <v>130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88</v>
      </c>
      <c r="BK324" s="230">
        <f>ROUND(I324*H324,2)</f>
        <v>0</v>
      </c>
      <c r="BL324" s="17" t="s">
        <v>95</v>
      </c>
      <c r="BM324" s="229" t="s">
        <v>454</v>
      </c>
    </row>
    <row r="325" s="2" customFormat="1">
      <c r="A325" s="38"/>
      <c r="B325" s="39"/>
      <c r="C325" s="40"/>
      <c r="D325" s="231" t="s">
        <v>138</v>
      </c>
      <c r="E325" s="40"/>
      <c r="F325" s="232" t="s">
        <v>455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138</v>
      </c>
      <c r="AU325" s="17" t="s">
        <v>92</v>
      </c>
    </row>
    <row r="326" s="2" customFormat="1">
      <c r="A326" s="38"/>
      <c r="B326" s="39"/>
      <c r="C326" s="40"/>
      <c r="D326" s="236" t="s">
        <v>140</v>
      </c>
      <c r="E326" s="40"/>
      <c r="F326" s="237" t="s">
        <v>456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140</v>
      </c>
      <c r="AU326" s="17" t="s">
        <v>92</v>
      </c>
    </row>
    <row r="327" s="15" customFormat="1">
      <c r="A327" s="15"/>
      <c r="B327" s="260"/>
      <c r="C327" s="261"/>
      <c r="D327" s="231" t="s">
        <v>153</v>
      </c>
      <c r="E327" s="262" t="s">
        <v>1</v>
      </c>
      <c r="F327" s="263" t="s">
        <v>360</v>
      </c>
      <c r="G327" s="261"/>
      <c r="H327" s="262" t="s">
        <v>1</v>
      </c>
      <c r="I327" s="264"/>
      <c r="J327" s="261"/>
      <c r="K327" s="261"/>
      <c r="L327" s="265"/>
      <c r="M327" s="266"/>
      <c r="N327" s="267"/>
      <c r="O327" s="267"/>
      <c r="P327" s="267"/>
      <c r="Q327" s="267"/>
      <c r="R327" s="267"/>
      <c r="S327" s="267"/>
      <c r="T327" s="26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9" t="s">
        <v>153</v>
      </c>
      <c r="AU327" s="269" t="s">
        <v>92</v>
      </c>
      <c r="AV327" s="15" t="s">
        <v>88</v>
      </c>
      <c r="AW327" s="15" t="s">
        <v>36</v>
      </c>
      <c r="AX327" s="15" t="s">
        <v>83</v>
      </c>
      <c r="AY327" s="269" t="s">
        <v>130</v>
      </c>
    </row>
    <row r="328" s="13" customFormat="1">
      <c r="A328" s="13"/>
      <c r="B328" s="238"/>
      <c r="C328" s="239"/>
      <c r="D328" s="231" t="s">
        <v>153</v>
      </c>
      <c r="E328" s="240" t="s">
        <v>1</v>
      </c>
      <c r="F328" s="241" t="s">
        <v>88</v>
      </c>
      <c r="G328" s="239"/>
      <c r="H328" s="242">
        <v>1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8" t="s">
        <v>153</v>
      </c>
      <c r="AU328" s="248" t="s">
        <v>92</v>
      </c>
      <c r="AV328" s="13" t="s">
        <v>92</v>
      </c>
      <c r="AW328" s="13" t="s">
        <v>36</v>
      </c>
      <c r="AX328" s="13" t="s">
        <v>88</v>
      </c>
      <c r="AY328" s="248" t="s">
        <v>130</v>
      </c>
    </row>
    <row r="329" s="12" customFormat="1" ht="22.8" customHeight="1">
      <c r="A329" s="12"/>
      <c r="B329" s="202"/>
      <c r="C329" s="203"/>
      <c r="D329" s="204" t="s">
        <v>82</v>
      </c>
      <c r="E329" s="216" t="s">
        <v>457</v>
      </c>
      <c r="F329" s="216" t="s">
        <v>458</v>
      </c>
      <c r="G329" s="203"/>
      <c r="H329" s="203"/>
      <c r="I329" s="206"/>
      <c r="J329" s="217">
        <f>BK329</f>
        <v>0</v>
      </c>
      <c r="K329" s="203"/>
      <c r="L329" s="208"/>
      <c r="M329" s="209"/>
      <c r="N329" s="210"/>
      <c r="O329" s="210"/>
      <c r="P329" s="211">
        <f>SUM(P330:P352)</f>
        <v>0</v>
      </c>
      <c r="Q329" s="210"/>
      <c r="R329" s="211">
        <f>SUM(R330:R352)</f>
        <v>0</v>
      </c>
      <c r="S329" s="210"/>
      <c r="T329" s="212">
        <f>SUM(T330:T352)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3" t="s">
        <v>88</v>
      </c>
      <c r="AT329" s="214" t="s">
        <v>82</v>
      </c>
      <c r="AU329" s="214" t="s">
        <v>88</v>
      </c>
      <c r="AY329" s="213" t="s">
        <v>130</v>
      </c>
      <c r="BK329" s="215">
        <f>SUM(BK330:BK352)</f>
        <v>0</v>
      </c>
    </row>
    <row r="330" s="2" customFormat="1" ht="33" customHeight="1">
      <c r="A330" s="38"/>
      <c r="B330" s="39"/>
      <c r="C330" s="218" t="s">
        <v>459</v>
      </c>
      <c r="D330" s="218" t="s">
        <v>132</v>
      </c>
      <c r="E330" s="219" t="s">
        <v>460</v>
      </c>
      <c r="F330" s="220" t="s">
        <v>461</v>
      </c>
      <c r="G330" s="221" t="s">
        <v>462</v>
      </c>
      <c r="H330" s="222">
        <v>4.1210000000000004</v>
      </c>
      <c r="I330" s="223"/>
      <c r="J330" s="224">
        <f>ROUND(I330*H330,2)</f>
        <v>0</v>
      </c>
      <c r="K330" s="220" t="s">
        <v>136</v>
      </c>
      <c r="L330" s="44"/>
      <c r="M330" s="225" t="s">
        <v>1</v>
      </c>
      <c r="N330" s="226" t="s">
        <v>48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95</v>
      </c>
      <c r="AT330" s="229" t="s">
        <v>132</v>
      </c>
      <c r="AU330" s="229" t="s">
        <v>92</v>
      </c>
      <c r="AY330" s="17" t="s">
        <v>130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88</v>
      </c>
      <c r="BK330" s="230">
        <f>ROUND(I330*H330,2)</f>
        <v>0</v>
      </c>
      <c r="BL330" s="17" t="s">
        <v>95</v>
      </c>
      <c r="BM330" s="229" t="s">
        <v>463</v>
      </c>
    </row>
    <row r="331" s="2" customFormat="1">
      <c r="A331" s="38"/>
      <c r="B331" s="39"/>
      <c r="C331" s="40"/>
      <c r="D331" s="231" t="s">
        <v>138</v>
      </c>
      <c r="E331" s="40"/>
      <c r="F331" s="232" t="s">
        <v>464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138</v>
      </c>
      <c r="AU331" s="17" t="s">
        <v>92</v>
      </c>
    </row>
    <row r="332" s="2" customFormat="1">
      <c r="A332" s="38"/>
      <c r="B332" s="39"/>
      <c r="C332" s="40"/>
      <c r="D332" s="236" t="s">
        <v>140</v>
      </c>
      <c r="E332" s="40"/>
      <c r="F332" s="237" t="s">
        <v>465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140</v>
      </c>
      <c r="AU332" s="17" t="s">
        <v>92</v>
      </c>
    </row>
    <row r="333" s="2" customFormat="1" ht="21.75" customHeight="1">
      <c r="A333" s="38"/>
      <c r="B333" s="39"/>
      <c r="C333" s="218" t="s">
        <v>163</v>
      </c>
      <c r="D333" s="218" t="s">
        <v>132</v>
      </c>
      <c r="E333" s="219" t="s">
        <v>466</v>
      </c>
      <c r="F333" s="220" t="s">
        <v>467</v>
      </c>
      <c r="G333" s="221" t="s">
        <v>462</v>
      </c>
      <c r="H333" s="222">
        <v>5.7380000000000004</v>
      </c>
      <c r="I333" s="223"/>
      <c r="J333" s="224">
        <f>ROUND(I333*H333,2)</f>
        <v>0</v>
      </c>
      <c r="K333" s="220" t="s">
        <v>136</v>
      </c>
      <c r="L333" s="44"/>
      <c r="M333" s="225" t="s">
        <v>1</v>
      </c>
      <c r="N333" s="226" t="s">
        <v>48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95</v>
      </c>
      <c r="AT333" s="229" t="s">
        <v>132</v>
      </c>
      <c r="AU333" s="229" t="s">
        <v>92</v>
      </c>
      <c r="AY333" s="17" t="s">
        <v>130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88</v>
      </c>
      <c r="BK333" s="230">
        <f>ROUND(I333*H333,2)</f>
        <v>0</v>
      </c>
      <c r="BL333" s="17" t="s">
        <v>95</v>
      </c>
      <c r="BM333" s="229" t="s">
        <v>468</v>
      </c>
    </row>
    <row r="334" s="2" customFormat="1">
      <c r="A334" s="38"/>
      <c r="B334" s="39"/>
      <c r="C334" s="40"/>
      <c r="D334" s="231" t="s">
        <v>138</v>
      </c>
      <c r="E334" s="40"/>
      <c r="F334" s="232" t="s">
        <v>469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138</v>
      </c>
      <c r="AU334" s="17" t="s">
        <v>92</v>
      </c>
    </row>
    <row r="335" s="2" customFormat="1">
      <c r="A335" s="38"/>
      <c r="B335" s="39"/>
      <c r="C335" s="40"/>
      <c r="D335" s="236" t="s">
        <v>140</v>
      </c>
      <c r="E335" s="40"/>
      <c r="F335" s="237" t="s">
        <v>470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140</v>
      </c>
      <c r="AU335" s="17" t="s">
        <v>92</v>
      </c>
    </row>
    <row r="336" s="2" customFormat="1" ht="24.15" customHeight="1">
      <c r="A336" s="38"/>
      <c r="B336" s="39"/>
      <c r="C336" s="218" t="s">
        <v>471</v>
      </c>
      <c r="D336" s="218" t="s">
        <v>132</v>
      </c>
      <c r="E336" s="219" t="s">
        <v>472</v>
      </c>
      <c r="F336" s="220" t="s">
        <v>473</v>
      </c>
      <c r="G336" s="221" t="s">
        <v>462</v>
      </c>
      <c r="H336" s="222">
        <v>109.02200000000001</v>
      </c>
      <c r="I336" s="223"/>
      <c r="J336" s="224">
        <f>ROUND(I336*H336,2)</f>
        <v>0</v>
      </c>
      <c r="K336" s="220" t="s">
        <v>136</v>
      </c>
      <c r="L336" s="44"/>
      <c r="M336" s="225" t="s">
        <v>1</v>
      </c>
      <c r="N336" s="226" t="s">
        <v>48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95</v>
      </c>
      <c r="AT336" s="229" t="s">
        <v>132</v>
      </c>
      <c r="AU336" s="229" t="s">
        <v>92</v>
      </c>
      <c r="AY336" s="17" t="s">
        <v>130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88</v>
      </c>
      <c r="BK336" s="230">
        <f>ROUND(I336*H336,2)</f>
        <v>0</v>
      </c>
      <c r="BL336" s="17" t="s">
        <v>95</v>
      </c>
      <c r="BM336" s="229" t="s">
        <v>474</v>
      </c>
    </row>
    <row r="337" s="2" customFormat="1">
      <c r="A337" s="38"/>
      <c r="B337" s="39"/>
      <c r="C337" s="40"/>
      <c r="D337" s="231" t="s">
        <v>138</v>
      </c>
      <c r="E337" s="40"/>
      <c r="F337" s="232" t="s">
        <v>475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138</v>
      </c>
      <c r="AU337" s="17" t="s">
        <v>92</v>
      </c>
    </row>
    <row r="338" s="2" customFormat="1">
      <c r="A338" s="38"/>
      <c r="B338" s="39"/>
      <c r="C338" s="40"/>
      <c r="D338" s="236" t="s">
        <v>140</v>
      </c>
      <c r="E338" s="40"/>
      <c r="F338" s="237" t="s">
        <v>476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140</v>
      </c>
      <c r="AU338" s="17" t="s">
        <v>92</v>
      </c>
    </row>
    <row r="339" s="13" customFormat="1">
      <c r="A339" s="13"/>
      <c r="B339" s="238"/>
      <c r="C339" s="239"/>
      <c r="D339" s="231" t="s">
        <v>153</v>
      </c>
      <c r="E339" s="239"/>
      <c r="F339" s="241" t="s">
        <v>477</v>
      </c>
      <c r="G339" s="239"/>
      <c r="H339" s="242">
        <v>109.02200000000001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153</v>
      </c>
      <c r="AU339" s="248" t="s">
        <v>92</v>
      </c>
      <c r="AV339" s="13" t="s">
        <v>92</v>
      </c>
      <c r="AW339" s="13" t="s">
        <v>4</v>
      </c>
      <c r="AX339" s="13" t="s">
        <v>88</v>
      </c>
      <c r="AY339" s="248" t="s">
        <v>130</v>
      </c>
    </row>
    <row r="340" s="2" customFormat="1" ht="21.75" customHeight="1">
      <c r="A340" s="38"/>
      <c r="B340" s="39"/>
      <c r="C340" s="218" t="s">
        <v>478</v>
      </c>
      <c r="D340" s="218" t="s">
        <v>132</v>
      </c>
      <c r="E340" s="219" t="s">
        <v>479</v>
      </c>
      <c r="F340" s="220" t="s">
        <v>480</v>
      </c>
      <c r="G340" s="221" t="s">
        <v>462</v>
      </c>
      <c r="H340" s="222">
        <v>4.1210000000000004</v>
      </c>
      <c r="I340" s="223"/>
      <c r="J340" s="224">
        <f>ROUND(I340*H340,2)</f>
        <v>0</v>
      </c>
      <c r="K340" s="220" t="s">
        <v>136</v>
      </c>
      <c r="L340" s="44"/>
      <c r="M340" s="225" t="s">
        <v>1</v>
      </c>
      <c r="N340" s="226" t="s">
        <v>48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95</v>
      </c>
      <c r="AT340" s="229" t="s">
        <v>132</v>
      </c>
      <c r="AU340" s="229" t="s">
        <v>92</v>
      </c>
      <c r="AY340" s="17" t="s">
        <v>130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88</v>
      </c>
      <c r="BK340" s="230">
        <f>ROUND(I340*H340,2)</f>
        <v>0</v>
      </c>
      <c r="BL340" s="17" t="s">
        <v>95</v>
      </c>
      <c r="BM340" s="229" t="s">
        <v>481</v>
      </c>
    </row>
    <row r="341" s="2" customFormat="1">
      <c r="A341" s="38"/>
      <c r="B341" s="39"/>
      <c r="C341" s="40"/>
      <c r="D341" s="231" t="s">
        <v>138</v>
      </c>
      <c r="E341" s="40"/>
      <c r="F341" s="232" t="s">
        <v>482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138</v>
      </c>
      <c r="AU341" s="17" t="s">
        <v>92</v>
      </c>
    </row>
    <row r="342" s="2" customFormat="1">
      <c r="A342" s="38"/>
      <c r="B342" s="39"/>
      <c r="C342" s="40"/>
      <c r="D342" s="236" t="s">
        <v>140</v>
      </c>
      <c r="E342" s="40"/>
      <c r="F342" s="237" t="s">
        <v>483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140</v>
      </c>
      <c r="AU342" s="17" t="s">
        <v>92</v>
      </c>
    </row>
    <row r="343" s="2" customFormat="1" ht="24.15" customHeight="1">
      <c r="A343" s="38"/>
      <c r="B343" s="39"/>
      <c r="C343" s="218" t="s">
        <v>484</v>
      </c>
      <c r="D343" s="218" t="s">
        <v>132</v>
      </c>
      <c r="E343" s="219" t="s">
        <v>485</v>
      </c>
      <c r="F343" s="220" t="s">
        <v>486</v>
      </c>
      <c r="G343" s="221" t="s">
        <v>462</v>
      </c>
      <c r="H343" s="222">
        <v>78.299000000000007</v>
      </c>
      <c r="I343" s="223"/>
      <c r="J343" s="224">
        <f>ROUND(I343*H343,2)</f>
        <v>0</v>
      </c>
      <c r="K343" s="220" t="s">
        <v>136</v>
      </c>
      <c r="L343" s="44"/>
      <c r="M343" s="225" t="s">
        <v>1</v>
      </c>
      <c r="N343" s="226" t="s">
        <v>48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95</v>
      </c>
      <c r="AT343" s="229" t="s">
        <v>132</v>
      </c>
      <c r="AU343" s="229" t="s">
        <v>92</v>
      </c>
      <c r="AY343" s="17" t="s">
        <v>130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88</v>
      </c>
      <c r="BK343" s="230">
        <f>ROUND(I343*H343,2)</f>
        <v>0</v>
      </c>
      <c r="BL343" s="17" t="s">
        <v>95</v>
      </c>
      <c r="BM343" s="229" t="s">
        <v>487</v>
      </c>
    </row>
    <row r="344" s="2" customFormat="1">
      <c r="A344" s="38"/>
      <c r="B344" s="39"/>
      <c r="C344" s="40"/>
      <c r="D344" s="231" t="s">
        <v>138</v>
      </c>
      <c r="E344" s="40"/>
      <c r="F344" s="232" t="s">
        <v>475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138</v>
      </c>
      <c r="AU344" s="17" t="s">
        <v>92</v>
      </c>
    </row>
    <row r="345" s="2" customFormat="1">
      <c r="A345" s="38"/>
      <c r="B345" s="39"/>
      <c r="C345" s="40"/>
      <c r="D345" s="236" t="s">
        <v>140</v>
      </c>
      <c r="E345" s="40"/>
      <c r="F345" s="237" t="s">
        <v>488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140</v>
      </c>
      <c r="AU345" s="17" t="s">
        <v>92</v>
      </c>
    </row>
    <row r="346" s="13" customFormat="1">
      <c r="A346" s="13"/>
      <c r="B346" s="238"/>
      <c r="C346" s="239"/>
      <c r="D346" s="231" t="s">
        <v>153</v>
      </c>
      <c r="E346" s="239"/>
      <c r="F346" s="241" t="s">
        <v>489</v>
      </c>
      <c r="G346" s="239"/>
      <c r="H346" s="242">
        <v>78.299000000000007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8" t="s">
        <v>153</v>
      </c>
      <c r="AU346" s="248" t="s">
        <v>92</v>
      </c>
      <c r="AV346" s="13" t="s">
        <v>92</v>
      </c>
      <c r="AW346" s="13" t="s">
        <v>4</v>
      </c>
      <c r="AX346" s="13" t="s">
        <v>88</v>
      </c>
      <c r="AY346" s="248" t="s">
        <v>130</v>
      </c>
    </row>
    <row r="347" s="2" customFormat="1" ht="24.15" customHeight="1">
      <c r="A347" s="38"/>
      <c r="B347" s="39"/>
      <c r="C347" s="218" t="s">
        <v>490</v>
      </c>
      <c r="D347" s="218" t="s">
        <v>132</v>
      </c>
      <c r="E347" s="219" t="s">
        <v>491</v>
      </c>
      <c r="F347" s="220" t="s">
        <v>492</v>
      </c>
      <c r="G347" s="221" t="s">
        <v>462</v>
      </c>
      <c r="H347" s="222">
        <v>9.9399999999999995</v>
      </c>
      <c r="I347" s="223"/>
      <c r="J347" s="224">
        <f>ROUND(I347*H347,2)</f>
        <v>0</v>
      </c>
      <c r="K347" s="220" t="s">
        <v>136</v>
      </c>
      <c r="L347" s="44"/>
      <c r="M347" s="225" t="s">
        <v>1</v>
      </c>
      <c r="N347" s="226" t="s">
        <v>48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95</v>
      </c>
      <c r="AT347" s="229" t="s">
        <v>132</v>
      </c>
      <c r="AU347" s="229" t="s">
        <v>92</v>
      </c>
      <c r="AY347" s="17" t="s">
        <v>130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88</v>
      </c>
      <c r="BK347" s="230">
        <f>ROUND(I347*H347,2)</f>
        <v>0</v>
      </c>
      <c r="BL347" s="17" t="s">
        <v>95</v>
      </c>
      <c r="BM347" s="229" t="s">
        <v>493</v>
      </c>
    </row>
    <row r="348" s="2" customFormat="1">
      <c r="A348" s="38"/>
      <c r="B348" s="39"/>
      <c r="C348" s="40"/>
      <c r="D348" s="231" t="s">
        <v>138</v>
      </c>
      <c r="E348" s="40"/>
      <c r="F348" s="232" t="s">
        <v>494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138</v>
      </c>
      <c r="AU348" s="17" t="s">
        <v>92</v>
      </c>
    </row>
    <row r="349" s="2" customFormat="1">
      <c r="A349" s="38"/>
      <c r="B349" s="39"/>
      <c r="C349" s="40"/>
      <c r="D349" s="236" t="s">
        <v>140</v>
      </c>
      <c r="E349" s="40"/>
      <c r="F349" s="237" t="s">
        <v>495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140</v>
      </c>
      <c r="AU349" s="17" t="s">
        <v>92</v>
      </c>
    </row>
    <row r="350" s="2" customFormat="1" ht="44.25" customHeight="1">
      <c r="A350" s="38"/>
      <c r="B350" s="39"/>
      <c r="C350" s="218" t="s">
        <v>496</v>
      </c>
      <c r="D350" s="218" t="s">
        <v>132</v>
      </c>
      <c r="E350" s="219" t="s">
        <v>497</v>
      </c>
      <c r="F350" s="220" t="s">
        <v>498</v>
      </c>
      <c r="G350" s="221" t="s">
        <v>462</v>
      </c>
      <c r="H350" s="222">
        <v>5.7380000000000004</v>
      </c>
      <c r="I350" s="223"/>
      <c r="J350" s="224">
        <f>ROUND(I350*H350,2)</f>
        <v>0</v>
      </c>
      <c r="K350" s="220" t="s">
        <v>136</v>
      </c>
      <c r="L350" s="44"/>
      <c r="M350" s="225" t="s">
        <v>1</v>
      </c>
      <c r="N350" s="226" t="s">
        <v>48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95</v>
      </c>
      <c r="AT350" s="229" t="s">
        <v>132</v>
      </c>
      <c r="AU350" s="229" t="s">
        <v>92</v>
      </c>
      <c r="AY350" s="17" t="s">
        <v>130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88</v>
      </c>
      <c r="BK350" s="230">
        <f>ROUND(I350*H350,2)</f>
        <v>0</v>
      </c>
      <c r="BL350" s="17" t="s">
        <v>95</v>
      </c>
      <c r="BM350" s="229" t="s">
        <v>499</v>
      </c>
    </row>
    <row r="351" s="2" customFormat="1">
      <c r="A351" s="38"/>
      <c r="B351" s="39"/>
      <c r="C351" s="40"/>
      <c r="D351" s="231" t="s">
        <v>138</v>
      </c>
      <c r="E351" s="40"/>
      <c r="F351" s="232" t="s">
        <v>498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138</v>
      </c>
      <c r="AU351" s="17" t="s">
        <v>92</v>
      </c>
    </row>
    <row r="352" s="2" customFormat="1">
      <c r="A352" s="38"/>
      <c r="B352" s="39"/>
      <c r="C352" s="40"/>
      <c r="D352" s="236" t="s">
        <v>140</v>
      </c>
      <c r="E352" s="40"/>
      <c r="F352" s="237" t="s">
        <v>500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140</v>
      </c>
      <c r="AU352" s="17" t="s">
        <v>92</v>
      </c>
    </row>
    <row r="353" s="12" customFormat="1" ht="22.8" customHeight="1">
      <c r="A353" s="12"/>
      <c r="B353" s="202"/>
      <c r="C353" s="203"/>
      <c r="D353" s="204" t="s">
        <v>82</v>
      </c>
      <c r="E353" s="216" t="s">
        <v>501</v>
      </c>
      <c r="F353" s="216" t="s">
        <v>502</v>
      </c>
      <c r="G353" s="203"/>
      <c r="H353" s="203"/>
      <c r="I353" s="206"/>
      <c r="J353" s="217">
        <f>BK353</f>
        <v>0</v>
      </c>
      <c r="K353" s="203"/>
      <c r="L353" s="208"/>
      <c r="M353" s="209"/>
      <c r="N353" s="210"/>
      <c r="O353" s="210"/>
      <c r="P353" s="211">
        <f>SUM(P354:P356)</f>
        <v>0</v>
      </c>
      <c r="Q353" s="210"/>
      <c r="R353" s="211">
        <f>SUM(R354:R356)</f>
        <v>0</v>
      </c>
      <c r="S353" s="210"/>
      <c r="T353" s="212">
        <f>SUM(T354:T356)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3" t="s">
        <v>88</v>
      </c>
      <c r="AT353" s="214" t="s">
        <v>82</v>
      </c>
      <c r="AU353" s="214" t="s">
        <v>88</v>
      </c>
      <c r="AY353" s="213" t="s">
        <v>130</v>
      </c>
      <c r="BK353" s="215">
        <f>SUM(BK354:BK356)</f>
        <v>0</v>
      </c>
    </row>
    <row r="354" s="2" customFormat="1" ht="24.15" customHeight="1">
      <c r="A354" s="38"/>
      <c r="B354" s="39"/>
      <c r="C354" s="218" t="s">
        <v>503</v>
      </c>
      <c r="D354" s="218" t="s">
        <v>132</v>
      </c>
      <c r="E354" s="219" t="s">
        <v>504</v>
      </c>
      <c r="F354" s="220" t="s">
        <v>505</v>
      </c>
      <c r="G354" s="221" t="s">
        <v>462</v>
      </c>
      <c r="H354" s="222">
        <v>213.44900000000001</v>
      </c>
      <c r="I354" s="223"/>
      <c r="J354" s="224">
        <f>ROUND(I354*H354,2)</f>
        <v>0</v>
      </c>
      <c r="K354" s="220" t="s">
        <v>136</v>
      </c>
      <c r="L354" s="44"/>
      <c r="M354" s="225" t="s">
        <v>1</v>
      </c>
      <c r="N354" s="226" t="s">
        <v>48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95</v>
      </c>
      <c r="AT354" s="229" t="s">
        <v>132</v>
      </c>
      <c r="AU354" s="229" t="s">
        <v>92</v>
      </c>
      <c r="AY354" s="17" t="s">
        <v>130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88</v>
      </c>
      <c r="BK354" s="230">
        <f>ROUND(I354*H354,2)</f>
        <v>0</v>
      </c>
      <c r="BL354" s="17" t="s">
        <v>95</v>
      </c>
      <c r="BM354" s="229" t="s">
        <v>506</v>
      </c>
    </row>
    <row r="355" s="2" customFormat="1">
      <c r="A355" s="38"/>
      <c r="B355" s="39"/>
      <c r="C355" s="40"/>
      <c r="D355" s="231" t="s">
        <v>138</v>
      </c>
      <c r="E355" s="40"/>
      <c r="F355" s="232" t="s">
        <v>507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138</v>
      </c>
      <c r="AU355" s="17" t="s">
        <v>92</v>
      </c>
    </row>
    <row r="356" s="2" customFormat="1">
      <c r="A356" s="38"/>
      <c r="B356" s="39"/>
      <c r="C356" s="40"/>
      <c r="D356" s="236" t="s">
        <v>140</v>
      </c>
      <c r="E356" s="40"/>
      <c r="F356" s="237" t="s">
        <v>508</v>
      </c>
      <c r="G356" s="40"/>
      <c r="H356" s="40"/>
      <c r="I356" s="233"/>
      <c r="J356" s="40"/>
      <c r="K356" s="40"/>
      <c r="L356" s="44"/>
      <c r="M356" s="280"/>
      <c r="N356" s="281"/>
      <c r="O356" s="282"/>
      <c r="P356" s="282"/>
      <c r="Q356" s="282"/>
      <c r="R356" s="282"/>
      <c r="S356" s="282"/>
      <c r="T356" s="283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140</v>
      </c>
      <c r="AU356" s="17" t="s">
        <v>92</v>
      </c>
    </row>
    <row r="357" s="2" customFormat="1" ht="6.96" customHeight="1">
      <c r="A357" s="38"/>
      <c r="B357" s="66"/>
      <c r="C357" s="67"/>
      <c r="D357" s="67"/>
      <c r="E357" s="67"/>
      <c r="F357" s="67"/>
      <c r="G357" s="67"/>
      <c r="H357" s="67"/>
      <c r="I357" s="67"/>
      <c r="J357" s="67"/>
      <c r="K357" s="67"/>
      <c r="L357" s="44"/>
      <c r="M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</row>
  </sheetData>
  <sheetProtection sheet="1" autoFilter="0" formatColumns="0" formatRows="0" objects="1" scenarios="1" spinCount="100000" saltValue="X9eTcGijQFCWZjVi0wThQtRcub/fVzhxZfZq2L9XQFduK0AMlMGWncc0xM2OBEzrEYkscKcK4IhDz2zK19qvXA==" hashValue="n7GSURqEqO1nRZ0htHVKJO+JKIGbXUtGzAfmdszsFiS9cNnqS6BMWeurpzH990LsAlO4DSGbAhuGZKfUM8MbRA==" algorithmName="SHA-512" password="CB6D"/>
  <autoFilter ref="C122:K35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5_02/113107523"/>
    <hyperlink ref="F131" r:id="rId2" display="https://podminky.urs.cz/item/CS_URS_2025_02/113107543"/>
    <hyperlink ref="F134" r:id="rId3" display="https://podminky.urs.cz/item/CS_URS_2025_02/121151113"/>
    <hyperlink ref="F138" r:id="rId4" display="https://podminky.urs.cz/item/CS_URS_2025_02/122251103"/>
    <hyperlink ref="F145" r:id="rId5" display="https://podminky.urs.cz/item/CS_URS_2025_02/132251101"/>
    <hyperlink ref="F149" r:id="rId6" display="https://podminky.urs.cz/item/CS_URS_2025_02/162251102"/>
    <hyperlink ref="F157" r:id="rId7" display="https://podminky.urs.cz/item/CS_URS_2025_02/162651112"/>
    <hyperlink ref="F160" r:id="rId8" display="https://podminky.urs.cz/item/CS_URS_2025_02/167151101"/>
    <hyperlink ref="F163" r:id="rId9" display="https://podminky.urs.cz/item/CS_URS_2025_02/171151103"/>
    <hyperlink ref="F166" r:id="rId10" display="https://podminky.urs.cz/item/CS_URS_2025_02/171251201"/>
    <hyperlink ref="F171" r:id="rId11" display="https://podminky.urs.cz/item/CS_URS_2025_02/174151101"/>
    <hyperlink ref="F175" r:id="rId12" display="https://podminky.urs.cz/item/CS_URS_2025_02/181351103"/>
    <hyperlink ref="F179" r:id="rId13" display="https://podminky.urs.cz/item/CS_URS_2025_02/181411131"/>
    <hyperlink ref="F186" r:id="rId14" display="https://podminky.urs.cz/item/CS_URS_2025_02/181951112"/>
    <hyperlink ref="F194" r:id="rId15" display="https://podminky.urs.cz/item/CS_URS_2025_02/339921132"/>
    <hyperlink ref="F201" r:id="rId16" display="https://podminky.urs.cz/item/CS_URS_2025_02/564851111"/>
    <hyperlink ref="F205" r:id="rId17" display="https://podminky.urs.cz/item/CS_URS_2025_02/564871011"/>
    <hyperlink ref="F209" r:id="rId18" display="https://podminky.urs.cz/item/CS_URS_2025_02/566901232"/>
    <hyperlink ref="F217" r:id="rId19" display="https://podminky.urs.cz/item/CS_URS_2025_02/566901161"/>
    <hyperlink ref="F222" r:id="rId20" display="https://podminky.urs.cz/item/CS_URS_2025_02/572340111"/>
    <hyperlink ref="F225" r:id="rId21" display="https://podminky.urs.cz/item/CS_URS_2025_02/573111113"/>
    <hyperlink ref="F228" r:id="rId22" display="https://podminky.urs.cz/item/CS_URS_2025_02/573231108"/>
    <hyperlink ref="F231" r:id="rId23" display="https://podminky.urs.cz/item/CS_URS_2025_02/596211112"/>
    <hyperlink ref="F244" r:id="rId24" display="https://podminky.urs.cz/item/CS_URS_2025_02/596211114"/>
    <hyperlink ref="F247" r:id="rId25" display="https://podminky.urs.cz/item/CS_URS_2025_02/596212210"/>
    <hyperlink ref="F261" r:id="rId26" display="https://podminky.urs.cz/item/CS_URS_2025_02/596212214"/>
    <hyperlink ref="F265" r:id="rId27" display="https://podminky.urs.cz/item/CS_URS_2025_02/914111111"/>
    <hyperlink ref="F270" r:id="rId28" display="https://podminky.urs.cz/item/CS_URS_2025_02/914511111"/>
    <hyperlink ref="F275" r:id="rId29" display="https://podminky.urs.cz/item/CS_URS_2025_02/915221122"/>
    <hyperlink ref="F279" r:id="rId30" display="https://podminky.urs.cz/item/CS_URS_2025_02/915321115"/>
    <hyperlink ref="F282" r:id="rId31" display="https://podminky.urs.cz/item/CS_URS_2025_02/915611111"/>
    <hyperlink ref="F285" r:id="rId32" display="https://podminky.urs.cz/item/CS_URS_2025_02/916131113"/>
    <hyperlink ref="F292" r:id="rId33" display="https://podminky.urs.cz/item/CS_URS_2025_02/916131213"/>
    <hyperlink ref="F305" r:id="rId34" display="https://podminky.urs.cz/item/CS_URS_2025_02/916231213"/>
    <hyperlink ref="F312" r:id="rId35" display="https://podminky.urs.cz/item/CS_URS_2025_02/916991121"/>
    <hyperlink ref="F319" r:id="rId36" display="https://podminky.urs.cz/item/CS_URS_2025_02/919732211"/>
    <hyperlink ref="F322" r:id="rId37" display="https://podminky.urs.cz/item/CS_URS_2025_02/919735113"/>
    <hyperlink ref="F326" r:id="rId38" display="https://podminky.urs.cz/item/CS_URS_2025_02/966006132"/>
    <hyperlink ref="F332" r:id="rId39" display="https://podminky.urs.cz/item/CS_URS_2025_02/997013847"/>
    <hyperlink ref="F335" r:id="rId40" display="https://podminky.urs.cz/item/CS_URS_2025_02/997221551"/>
    <hyperlink ref="F338" r:id="rId41" display="https://podminky.urs.cz/item/CS_URS_2025_02/997221559"/>
    <hyperlink ref="F342" r:id="rId42" display="https://podminky.urs.cz/item/CS_URS_2025_02/997221561"/>
    <hyperlink ref="F345" r:id="rId43" display="https://podminky.urs.cz/item/CS_URS_2025_02/997221569"/>
    <hyperlink ref="F349" r:id="rId44" display="https://podminky.urs.cz/item/CS_URS_2025_02/997221611"/>
    <hyperlink ref="F352" r:id="rId45" display="https://podminky.urs.cz/item/CS_URS_2025_02/997221873"/>
    <hyperlink ref="F356" r:id="rId46" display="https://podminky.urs.cz/item/CS_URS_2025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92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v obci Červený Újezd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509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ROUND((SUM(BE120:BE149)),  2)</f>
        <v>0</v>
      </c>
      <c r="G33" s="38"/>
      <c r="H33" s="38"/>
      <c r="I33" s="155">
        <v>0.20999999999999999</v>
      </c>
      <c r="J33" s="154">
        <f>ROUND(((SUM(BE120:BE149))*I33),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ROUND((SUM(BF120:BF149)),  2)</f>
        <v>0</v>
      </c>
      <c r="G34" s="38"/>
      <c r="H34" s="38"/>
      <c r="I34" s="155">
        <v>0.12</v>
      </c>
      <c r="J34" s="154">
        <f>ROUND(((SUM(BF120:BF149))*I34),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ROUND((SUM(BG120:BG149)),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ROUND((SUM(BH120:BH149)),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ROUND((SUM(BI120:BI149)),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v obci Červený Újezd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2 - sanace aktivní zóny - pokud pláň nedosáhne Edef 30 Mpa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Červený Újezd</v>
      </c>
      <c r="G89" s="40"/>
      <c r="H89" s="40"/>
      <c r="I89" s="32" t="s">
        <v>22</v>
      </c>
      <c r="J89" s="79" t="str">
        <f>IF(J12="","",J12)</f>
        <v>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Červený Újezd, Unhošťská 26, Červený Újezd</v>
      </c>
      <c r="G91" s="40"/>
      <c r="H91" s="40"/>
      <c r="I91" s="32" t="s">
        <v>32</v>
      </c>
      <c r="J91" s="36" t="str">
        <f>E21</f>
        <v>Zenkl CB, spol.s r.o.,Jírovcova 2,České Budějovice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Kateřina Tumpachová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J146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Chodník v obci Červený Újezd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2 - sanace aktivní zóny - pokud pláň nedosáhne Edef 30 Mpa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Červený Újezd</v>
      </c>
      <c r="G114" s="40"/>
      <c r="H114" s="40"/>
      <c r="I114" s="32" t="s">
        <v>22</v>
      </c>
      <c r="J114" s="79" t="str">
        <f>IF(J12="","",J12)</f>
        <v>5. 6. 2023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Obec Červený Újezd, Unhošťská 26, Červený Újezd</v>
      </c>
      <c r="G116" s="40"/>
      <c r="H116" s="40"/>
      <c r="I116" s="32" t="s">
        <v>32</v>
      </c>
      <c r="J116" s="36" t="str">
        <f>E21</f>
        <v>Zenkl CB, spol.s r.o.,Jírovcova 2,České Budějovice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37</v>
      </c>
      <c r="J117" s="36" t="str">
        <f>E24</f>
        <v>Ing. Kateřina Tumpachová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68</v>
      </c>
      <c r="E119" s="194" t="s">
        <v>64</v>
      </c>
      <c r="F119" s="194" t="s">
        <v>65</v>
      </c>
      <c r="G119" s="194" t="s">
        <v>117</v>
      </c>
      <c r="H119" s="194" t="s">
        <v>118</v>
      </c>
      <c r="I119" s="194" t="s">
        <v>119</v>
      </c>
      <c r="J119" s="194" t="s">
        <v>105</v>
      </c>
      <c r="K119" s="195" t="s">
        <v>120</v>
      </c>
      <c r="L119" s="196"/>
      <c r="M119" s="100" t="s">
        <v>1</v>
      </c>
      <c r="N119" s="101" t="s">
        <v>47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111.4649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82</v>
      </c>
      <c r="AU120" s="17" t="s">
        <v>107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82</v>
      </c>
      <c r="E121" s="205" t="s">
        <v>128</v>
      </c>
      <c r="F121" s="205" t="s">
        <v>129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P122+P140+P146</f>
        <v>0</v>
      </c>
      <c r="Q121" s="210"/>
      <c r="R121" s="211">
        <f>R122+R140+R146</f>
        <v>111.4649</v>
      </c>
      <c r="S121" s="210"/>
      <c r="T121" s="212">
        <f>T122+T140+T146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88</v>
      </c>
      <c r="AT121" s="214" t="s">
        <v>82</v>
      </c>
      <c r="AU121" s="214" t="s">
        <v>83</v>
      </c>
      <c r="AY121" s="213" t="s">
        <v>130</v>
      </c>
      <c r="BK121" s="215">
        <f>BK122+BK140+BK146</f>
        <v>0</v>
      </c>
    </row>
    <row r="122" s="12" customFormat="1" ht="22.8" customHeight="1">
      <c r="A122" s="12"/>
      <c r="B122" s="202"/>
      <c r="C122" s="203"/>
      <c r="D122" s="204" t="s">
        <v>82</v>
      </c>
      <c r="E122" s="216" t="s">
        <v>88</v>
      </c>
      <c r="F122" s="216" t="s">
        <v>131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SUM(P123:P139)</f>
        <v>0</v>
      </c>
      <c r="Q122" s="210"/>
      <c r="R122" s="211">
        <f>SUM(R123:R139)</f>
        <v>0</v>
      </c>
      <c r="S122" s="210"/>
      <c r="T122" s="212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88</v>
      </c>
      <c r="AT122" s="214" t="s">
        <v>82</v>
      </c>
      <c r="AU122" s="214" t="s">
        <v>88</v>
      </c>
      <c r="AY122" s="213" t="s">
        <v>130</v>
      </c>
      <c r="BK122" s="215">
        <f>SUM(BK123:BK139)</f>
        <v>0</v>
      </c>
    </row>
    <row r="123" s="2" customFormat="1" ht="33" customHeight="1">
      <c r="A123" s="38"/>
      <c r="B123" s="39"/>
      <c r="C123" s="218" t="s">
        <v>88</v>
      </c>
      <c r="D123" s="218" t="s">
        <v>132</v>
      </c>
      <c r="E123" s="219" t="s">
        <v>155</v>
      </c>
      <c r="F123" s="220" t="s">
        <v>156</v>
      </c>
      <c r="G123" s="221" t="s">
        <v>157</v>
      </c>
      <c r="H123" s="222">
        <v>96.926000000000002</v>
      </c>
      <c r="I123" s="223"/>
      <c r="J123" s="224">
        <f>ROUND(I123*H123,2)</f>
        <v>0</v>
      </c>
      <c r="K123" s="220" t="s">
        <v>136</v>
      </c>
      <c r="L123" s="44"/>
      <c r="M123" s="225" t="s">
        <v>1</v>
      </c>
      <c r="N123" s="226" t="s">
        <v>48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95</v>
      </c>
      <c r="AT123" s="229" t="s">
        <v>132</v>
      </c>
      <c r="AU123" s="229" t="s">
        <v>92</v>
      </c>
      <c r="AY123" s="17" t="s">
        <v>130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95</v>
      </c>
      <c r="BM123" s="229" t="s">
        <v>510</v>
      </c>
    </row>
    <row r="124" s="2" customFormat="1">
      <c r="A124" s="38"/>
      <c r="B124" s="39"/>
      <c r="C124" s="40"/>
      <c r="D124" s="231" t="s">
        <v>138</v>
      </c>
      <c r="E124" s="40"/>
      <c r="F124" s="232" t="s">
        <v>159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92</v>
      </c>
    </row>
    <row r="125" s="2" customFormat="1">
      <c r="A125" s="38"/>
      <c r="B125" s="39"/>
      <c r="C125" s="40"/>
      <c r="D125" s="236" t="s">
        <v>140</v>
      </c>
      <c r="E125" s="40"/>
      <c r="F125" s="237" t="s">
        <v>160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140</v>
      </c>
      <c r="AU125" s="17" t="s">
        <v>92</v>
      </c>
    </row>
    <row r="126" s="13" customFormat="1">
      <c r="A126" s="13"/>
      <c r="B126" s="238"/>
      <c r="C126" s="239"/>
      <c r="D126" s="231" t="s">
        <v>153</v>
      </c>
      <c r="E126" s="240" t="s">
        <v>1</v>
      </c>
      <c r="F126" s="241" t="s">
        <v>511</v>
      </c>
      <c r="G126" s="239"/>
      <c r="H126" s="242">
        <v>96.926000000000002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153</v>
      </c>
      <c r="AU126" s="248" t="s">
        <v>92</v>
      </c>
      <c r="AV126" s="13" t="s">
        <v>92</v>
      </c>
      <c r="AW126" s="13" t="s">
        <v>36</v>
      </c>
      <c r="AX126" s="13" t="s">
        <v>88</v>
      </c>
      <c r="AY126" s="248" t="s">
        <v>130</v>
      </c>
    </row>
    <row r="127" s="2" customFormat="1" ht="37.8" customHeight="1">
      <c r="A127" s="38"/>
      <c r="B127" s="39"/>
      <c r="C127" s="218" t="s">
        <v>92</v>
      </c>
      <c r="D127" s="218" t="s">
        <v>132</v>
      </c>
      <c r="E127" s="219" t="s">
        <v>183</v>
      </c>
      <c r="F127" s="220" t="s">
        <v>184</v>
      </c>
      <c r="G127" s="221" t="s">
        <v>157</v>
      </c>
      <c r="H127" s="222">
        <v>96.926000000000002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95</v>
      </c>
      <c r="AT127" s="229" t="s">
        <v>132</v>
      </c>
      <c r="AU127" s="229" t="s">
        <v>92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95</v>
      </c>
      <c r="BM127" s="229" t="s">
        <v>512</v>
      </c>
    </row>
    <row r="128" s="2" customFormat="1">
      <c r="A128" s="38"/>
      <c r="B128" s="39"/>
      <c r="C128" s="40"/>
      <c r="D128" s="231" t="s">
        <v>138</v>
      </c>
      <c r="E128" s="40"/>
      <c r="F128" s="232" t="s">
        <v>186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138</v>
      </c>
      <c r="AU128" s="17" t="s">
        <v>92</v>
      </c>
    </row>
    <row r="129" s="2" customFormat="1">
      <c r="A129" s="38"/>
      <c r="B129" s="39"/>
      <c r="C129" s="40"/>
      <c r="D129" s="236" t="s">
        <v>140</v>
      </c>
      <c r="E129" s="40"/>
      <c r="F129" s="237" t="s">
        <v>187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140</v>
      </c>
      <c r="AU129" s="17" t="s">
        <v>92</v>
      </c>
    </row>
    <row r="130" s="2" customFormat="1" ht="16.5" customHeight="1">
      <c r="A130" s="38"/>
      <c r="B130" s="39"/>
      <c r="C130" s="218" t="s">
        <v>147</v>
      </c>
      <c r="D130" s="218" t="s">
        <v>132</v>
      </c>
      <c r="E130" s="219" t="s">
        <v>201</v>
      </c>
      <c r="F130" s="220" t="s">
        <v>202</v>
      </c>
      <c r="G130" s="221" t="s">
        <v>157</v>
      </c>
      <c r="H130" s="222">
        <v>96.926000000000002</v>
      </c>
      <c r="I130" s="223"/>
      <c r="J130" s="224">
        <f>ROUND(I130*H130,2)</f>
        <v>0</v>
      </c>
      <c r="K130" s="220" t="s">
        <v>136</v>
      </c>
      <c r="L130" s="44"/>
      <c r="M130" s="225" t="s">
        <v>1</v>
      </c>
      <c r="N130" s="226" t="s">
        <v>48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95</v>
      </c>
      <c r="AT130" s="229" t="s">
        <v>132</v>
      </c>
      <c r="AU130" s="229" t="s">
        <v>92</v>
      </c>
      <c r="AY130" s="17" t="s">
        <v>130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95</v>
      </c>
      <c r="BM130" s="229" t="s">
        <v>513</v>
      </c>
    </row>
    <row r="131" s="2" customFormat="1">
      <c r="A131" s="38"/>
      <c r="B131" s="39"/>
      <c r="C131" s="40"/>
      <c r="D131" s="231" t="s">
        <v>138</v>
      </c>
      <c r="E131" s="40"/>
      <c r="F131" s="232" t="s">
        <v>204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92</v>
      </c>
    </row>
    <row r="132" s="2" customFormat="1">
      <c r="A132" s="38"/>
      <c r="B132" s="39"/>
      <c r="C132" s="40"/>
      <c r="D132" s="236" t="s">
        <v>140</v>
      </c>
      <c r="E132" s="40"/>
      <c r="F132" s="237" t="s">
        <v>205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140</v>
      </c>
      <c r="AU132" s="17" t="s">
        <v>92</v>
      </c>
    </row>
    <row r="133" s="2" customFormat="1" ht="24.15" customHeight="1">
      <c r="A133" s="38"/>
      <c r="B133" s="39"/>
      <c r="C133" s="218" t="s">
        <v>95</v>
      </c>
      <c r="D133" s="218" t="s">
        <v>132</v>
      </c>
      <c r="E133" s="219" t="s">
        <v>236</v>
      </c>
      <c r="F133" s="220" t="s">
        <v>237</v>
      </c>
      <c r="G133" s="221" t="s">
        <v>135</v>
      </c>
      <c r="H133" s="222">
        <v>193.851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95</v>
      </c>
      <c r="AT133" s="229" t="s">
        <v>132</v>
      </c>
      <c r="AU133" s="229" t="s">
        <v>92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95</v>
      </c>
      <c r="BM133" s="229" t="s">
        <v>514</v>
      </c>
    </row>
    <row r="134" s="2" customFormat="1">
      <c r="A134" s="38"/>
      <c r="B134" s="39"/>
      <c r="C134" s="40"/>
      <c r="D134" s="231" t="s">
        <v>138</v>
      </c>
      <c r="E134" s="40"/>
      <c r="F134" s="232" t="s">
        <v>239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138</v>
      </c>
      <c r="AU134" s="17" t="s">
        <v>92</v>
      </c>
    </row>
    <row r="135" s="2" customFormat="1">
      <c r="A135" s="38"/>
      <c r="B135" s="39"/>
      <c r="C135" s="40"/>
      <c r="D135" s="236" t="s">
        <v>140</v>
      </c>
      <c r="E135" s="40"/>
      <c r="F135" s="237" t="s">
        <v>240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140</v>
      </c>
      <c r="AU135" s="17" t="s">
        <v>92</v>
      </c>
    </row>
    <row r="136" s="13" customFormat="1">
      <c r="A136" s="13"/>
      <c r="B136" s="238"/>
      <c r="C136" s="239"/>
      <c r="D136" s="231" t="s">
        <v>153</v>
      </c>
      <c r="E136" s="240" t="s">
        <v>1</v>
      </c>
      <c r="F136" s="241" t="s">
        <v>241</v>
      </c>
      <c r="G136" s="239"/>
      <c r="H136" s="242">
        <v>13.039999999999999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153</v>
      </c>
      <c r="AU136" s="248" t="s">
        <v>92</v>
      </c>
      <c r="AV136" s="13" t="s">
        <v>92</v>
      </c>
      <c r="AW136" s="13" t="s">
        <v>36</v>
      </c>
      <c r="AX136" s="13" t="s">
        <v>83</v>
      </c>
      <c r="AY136" s="248" t="s">
        <v>130</v>
      </c>
    </row>
    <row r="137" s="13" customFormat="1">
      <c r="A137" s="13"/>
      <c r="B137" s="238"/>
      <c r="C137" s="239"/>
      <c r="D137" s="231" t="s">
        <v>153</v>
      </c>
      <c r="E137" s="240" t="s">
        <v>1</v>
      </c>
      <c r="F137" s="241" t="s">
        <v>242</v>
      </c>
      <c r="G137" s="239"/>
      <c r="H137" s="242">
        <v>159.63200000000001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153</v>
      </c>
      <c r="AU137" s="248" t="s">
        <v>92</v>
      </c>
      <c r="AV137" s="13" t="s">
        <v>92</v>
      </c>
      <c r="AW137" s="13" t="s">
        <v>36</v>
      </c>
      <c r="AX137" s="13" t="s">
        <v>83</v>
      </c>
      <c r="AY137" s="248" t="s">
        <v>130</v>
      </c>
    </row>
    <row r="138" s="13" customFormat="1">
      <c r="A138" s="13"/>
      <c r="B138" s="238"/>
      <c r="C138" s="239"/>
      <c r="D138" s="231" t="s">
        <v>153</v>
      </c>
      <c r="E138" s="240" t="s">
        <v>1</v>
      </c>
      <c r="F138" s="241" t="s">
        <v>243</v>
      </c>
      <c r="G138" s="239"/>
      <c r="H138" s="242">
        <v>21.178999999999998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153</v>
      </c>
      <c r="AU138" s="248" t="s">
        <v>92</v>
      </c>
      <c r="AV138" s="13" t="s">
        <v>92</v>
      </c>
      <c r="AW138" s="13" t="s">
        <v>36</v>
      </c>
      <c r="AX138" s="13" t="s">
        <v>83</v>
      </c>
      <c r="AY138" s="248" t="s">
        <v>130</v>
      </c>
    </row>
    <row r="139" s="14" customFormat="1">
      <c r="A139" s="14"/>
      <c r="B139" s="249"/>
      <c r="C139" s="250"/>
      <c r="D139" s="231" t="s">
        <v>153</v>
      </c>
      <c r="E139" s="251" t="s">
        <v>1</v>
      </c>
      <c r="F139" s="252" t="s">
        <v>164</v>
      </c>
      <c r="G139" s="250"/>
      <c r="H139" s="253">
        <v>193.851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153</v>
      </c>
      <c r="AU139" s="259" t="s">
        <v>92</v>
      </c>
      <c r="AV139" s="14" t="s">
        <v>95</v>
      </c>
      <c r="AW139" s="14" t="s">
        <v>36</v>
      </c>
      <c r="AX139" s="14" t="s">
        <v>88</v>
      </c>
      <c r="AY139" s="259" t="s">
        <v>130</v>
      </c>
    </row>
    <row r="140" s="12" customFormat="1" ht="22.8" customHeight="1">
      <c r="A140" s="12"/>
      <c r="B140" s="202"/>
      <c r="C140" s="203"/>
      <c r="D140" s="204" t="s">
        <v>82</v>
      </c>
      <c r="E140" s="216" t="s">
        <v>165</v>
      </c>
      <c r="F140" s="216" t="s">
        <v>258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SUM(P141:P145)</f>
        <v>0</v>
      </c>
      <c r="Q140" s="210"/>
      <c r="R140" s="211">
        <f>SUM(R141:R145)</f>
        <v>111.4649</v>
      </c>
      <c r="S140" s="210"/>
      <c r="T140" s="212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88</v>
      </c>
      <c r="AT140" s="214" t="s">
        <v>82</v>
      </c>
      <c r="AU140" s="214" t="s">
        <v>88</v>
      </c>
      <c r="AY140" s="213" t="s">
        <v>130</v>
      </c>
      <c r="BK140" s="215">
        <f>SUM(BK141:BK145)</f>
        <v>0</v>
      </c>
    </row>
    <row r="141" s="2" customFormat="1" ht="24.15" customHeight="1">
      <c r="A141" s="38"/>
      <c r="B141" s="39"/>
      <c r="C141" s="218" t="s">
        <v>165</v>
      </c>
      <c r="D141" s="218" t="s">
        <v>132</v>
      </c>
      <c r="E141" s="219" t="s">
        <v>515</v>
      </c>
      <c r="F141" s="220" t="s">
        <v>516</v>
      </c>
      <c r="G141" s="221" t="s">
        <v>135</v>
      </c>
      <c r="H141" s="222">
        <v>193.852</v>
      </c>
      <c r="I141" s="223"/>
      <c r="J141" s="224">
        <f>ROUND(I141*H141,2)</f>
        <v>0</v>
      </c>
      <c r="K141" s="220" t="s">
        <v>136</v>
      </c>
      <c r="L141" s="44"/>
      <c r="M141" s="225" t="s">
        <v>1</v>
      </c>
      <c r="N141" s="226" t="s">
        <v>48</v>
      </c>
      <c r="O141" s="91"/>
      <c r="P141" s="227">
        <f>O141*H141</f>
        <v>0</v>
      </c>
      <c r="Q141" s="227">
        <v>0.57499999999999996</v>
      </c>
      <c r="R141" s="227">
        <f>Q141*H141</f>
        <v>111.4649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95</v>
      </c>
      <c r="AT141" s="229" t="s">
        <v>132</v>
      </c>
      <c r="AU141" s="229" t="s">
        <v>92</v>
      </c>
      <c r="AY141" s="17" t="s">
        <v>130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95</v>
      </c>
      <c r="BM141" s="229" t="s">
        <v>517</v>
      </c>
    </row>
    <row r="142" s="2" customFormat="1">
      <c r="A142" s="38"/>
      <c r="B142" s="39"/>
      <c r="C142" s="40"/>
      <c r="D142" s="231" t="s">
        <v>138</v>
      </c>
      <c r="E142" s="40"/>
      <c r="F142" s="232" t="s">
        <v>518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138</v>
      </c>
      <c r="AU142" s="17" t="s">
        <v>92</v>
      </c>
    </row>
    <row r="143" s="2" customFormat="1">
      <c r="A143" s="38"/>
      <c r="B143" s="39"/>
      <c r="C143" s="40"/>
      <c r="D143" s="236" t="s">
        <v>140</v>
      </c>
      <c r="E143" s="40"/>
      <c r="F143" s="237" t="s">
        <v>519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140</v>
      </c>
      <c r="AU143" s="17" t="s">
        <v>92</v>
      </c>
    </row>
    <row r="144" s="15" customFormat="1">
      <c r="A144" s="15"/>
      <c r="B144" s="260"/>
      <c r="C144" s="261"/>
      <c r="D144" s="231" t="s">
        <v>153</v>
      </c>
      <c r="E144" s="262" t="s">
        <v>1</v>
      </c>
      <c r="F144" s="263" t="s">
        <v>520</v>
      </c>
      <c r="G144" s="261"/>
      <c r="H144" s="262" t="s">
        <v>1</v>
      </c>
      <c r="I144" s="264"/>
      <c r="J144" s="261"/>
      <c r="K144" s="261"/>
      <c r="L144" s="265"/>
      <c r="M144" s="266"/>
      <c r="N144" s="267"/>
      <c r="O144" s="267"/>
      <c r="P144" s="267"/>
      <c r="Q144" s="267"/>
      <c r="R144" s="267"/>
      <c r="S144" s="267"/>
      <c r="T144" s="26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9" t="s">
        <v>153</v>
      </c>
      <c r="AU144" s="269" t="s">
        <v>92</v>
      </c>
      <c r="AV144" s="15" t="s">
        <v>88</v>
      </c>
      <c r="AW144" s="15" t="s">
        <v>36</v>
      </c>
      <c r="AX144" s="15" t="s">
        <v>83</v>
      </c>
      <c r="AY144" s="269" t="s">
        <v>130</v>
      </c>
    </row>
    <row r="145" s="13" customFormat="1">
      <c r="A145" s="13"/>
      <c r="B145" s="238"/>
      <c r="C145" s="239"/>
      <c r="D145" s="231" t="s">
        <v>153</v>
      </c>
      <c r="E145" s="240" t="s">
        <v>1</v>
      </c>
      <c r="F145" s="241" t="s">
        <v>521</v>
      </c>
      <c r="G145" s="239"/>
      <c r="H145" s="242">
        <v>193.852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153</v>
      </c>
      <c r="AU145" s="248" t="s">
        <v>92</v>
      </c>
      <c r="AV145" s="13" t="s">
        <v>92</v>
      </c>
      <c r="AW145" s="13" t="s">
        <v>36</v>
      </c>
      <c r="AX145" s="13" t="s">
        <v>88</v>
      </c>
      <c r="AY145" s="248" t="s">
        <v>130</v>
      </c>
    </row>
    <row r="146" s="12" customFormat="1" ht="22.8" customHeight="1">
      <c r="A146" s="12"/>
      <c r="B146" s="202"/>
      <c r="C146" s="203"/>
      <c r="D146" s="204" t="s">
        <v>82</v>
      </c>
      <c r="E146" s="216" t="s">
        <v>501</v>
      </c>
      <c r="F146" s="216" t="s">
        <v>502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SUM(P147:P149)</f>
        <v>0</v>
      </c>
      <c r="Q146" s="210"/>
      <c r="R146" s="211">
        <f>SUM(R147:R149)</f>
        <v>0</v>
      </c>
      <c r="S146" s="210"/>
      <c r="T146" s="212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88</v>
      </c>
      <c r="AT146" s="214" t="s">
        <v>82</v>
      </c>
      <c r="AU146" s="214" t="s">
        <v>88</v>
      </c>
      <c r="AY146" s="213" t="s">
        <v>130</v>
      </c>
      <c r="BK146" s="215">
        <f>SUM(BK147:BK149)</f>
        <v>0</v>
      </c>
    </row>
    <row r="147" s="2" customFormat="1" ht="33" customHeight="1">
      <c r="A147" s="38"/>
      <c r="B147" s="39"/>
      <c r="C147" s="218" t="s">
        <v>172</v>
      </c>
      <c r="D147" s="218" t="s">
        <v>132</v>
      </c>
      <c r="E147" s="219" t="s">
        <v>522</v>
      </c>
      <c r="F147" s="220" t="s">
        <v>523</v>
      </c>
      <c r="G147" s="221" t="s">
        <v>462</v>
      </c>
      <c r="H147" s="222">
        <v>111.465</v>
      </c>
      <c r="I147" s="223"/>
      <c r="J147" s="224">
        <f>ROUND(I147*H147,2)</f>
        <v>0</v>
      </c>
      <c r="K147" s="220" t="s">
        <v>136</v>
      </c>
      <c r="L147" s="44"/>
      <c r="M147" s="225" t="s">
        <v>1</v>
      </c>
      <c r="N147" s="226" t="s">
        <v>48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95</v>
      </c>
      <c r="AT147" s="229" t="s">
        <v>132</v>
      </c>
      <c r="AU147" s="229" t="s">
        <v>92</v>
      </c>
      <c r="AY147" s="17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95</v>
      </c>
      <c r="BM147" s="229" t="s">
        <v>524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525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92</v>
      </c>
    </row>
    <row r="149" s="2" customFormat="1">
      <c r="A149" s="38"/>
      <c r="B149" s="39"/>
      <c r="C149" s="40"/>
      <c r="D149" s="236" t="s">
        <v>140</v>
      </c>
      <c r="E149" s="40"/>
      <c r="F149" s="237" t="s">
        <v>526</v>
      </c>
      <c r="G149" s="40"/>
      <c r="H149" s="40"/>
      <c r="I149" s="233"/>
      <c r="J149" s="40"/>
      <c r="K149" s="40"/>
      <c r="L149" s="44"/>
      <c r="M149" s="280"/>
      <c r="N149" s="281"/>
      <c r="O149" s="282"/>
      <c r="P149" s="282"/>
      <c r="Q149" s="282"/>
      <c r="R149" s="282"/>
      <c r="S149" s="282"/>
      <c r="T149" s="28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92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0fCauX992iCuEigm9VbKTjStlbQNJgWMhA3cvydZriK+ODz+CYFOYpyHX0rtTUlXX4H+Kj90H4np+rLhiOQhbw==" hashValue="r9JKsD0rQN4sTXdg7H94D8g3Mf1IlVaQQrjNAst/vM5zSkcyIAxiSoknw1LBJF6hNA7FxPvVbR8S8YRKQKm55Q==" algorithmName="SHA-512" password="CB6D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5_02/122251103"/>
    <hyperlink ref="F129" r:id="rId2" display="https://podminky.urs.cz/item/CS_URS_2025_02/162651112"/>
    <hyperlink ref="F132" r:id="rId3" display="https://podminky.urs.cz/item/CS_URS_2025_02/171251201"/>
    <hyperlink ref="F135" r:id="rId4" display="https://podminky.urs.cz/item/CS_URS_2025_02/181951112"/>
    <hyperlink ref="F143" r:id="rId5" display="https://podminky.urs.cz/item/CS_URS_2025_02/564871111"/>
    <hyperlink ref="F149" r:id="rId6" display="https://podminky.urs.cz/item/CS_URS_2025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92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v obci Červený Újezd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ROUND((SUM(BE125:BE406)),  2)</f>
        <v>0</v>
      </c>
      <c r="G33" s="38"/>
      <c r="H33" s="38"/>
      <c r="I33" s="155">
        <v>0.20999999999999999</v>
      </c>
      <c r="J33" s="154">
        <f>ROUND(((SUM(BE125:BE406))*I33),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ROUND((SUM(BF125:BF406)),  2)</f>
        <v>0</v>
      </c>
      <c r="G34" s="38"/>
      <c r="H34" s="38"/>
      <c r="I34" s="155">
        <v>0.12</v>
      </c>
      <c r="J34" s="154">
        <f>ROUND(((SUM(BF125:BF406))*I34),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ROUND((SUM(BG125:BG406)),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ROUND((SUM(BH125:BH406)),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ROUND((SUM(BI125:BI406)),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v obci Červený Újezd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4 - úprava odvodnění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Červený Újezd</v>
      </c>
      <c r="G89" s="40"/>
      <c r="H89" s="40"/>
      <c r="I89" s="32" t="s">
        <v>22</v>
      </c>
      <c r="J89" s="79" t="str">
        <f>IF(J12="","",J12)</f>
        <v>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Červený Újezd, Unhošťská 26, Červený Újezd</v>
      </c>
      <c r="G91" s="40"/>
      <c r="H91" s="40"/>
      <c r="I91" s="32" t="s">
        <v>32</v>
      </c>
      <c r="J91" s="36" t="str">
        <f>E21</f>
        <v>Zenkl CB, spol.s r.o.,Jírovcova 2,České Budějovice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Kateřina Tumpachová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528</v>
      </c>
      <c r="E99" s="188"/>
      <c r="F99" s="188"/>
      <c r="G99" s="188"/>
      <c r="H99" s="188"/>
      <c r="I99" s="188"/>
      <c r="J99" s="189">
        <f>J230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529</v>
      </c>
      <c r="E100" s="188"/>
      <c r="F100" s="188"/>
      <c r="G100" s="188"/>
      <c r="H100" s="188"/>
      <c r="I100" s="188"/>
      <c r="J100" s="189">
        <f>J246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J257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530</v>
      </c>
      <c r="E102" s="188"/>
      <c r="F102" s="188"/>
      <c r="G102" s="188"/>
      <c r="H102" s="188"/>
      <c r="I102" s="188"/>
      <c r="J102" s="189">
        <f>J297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112</v>
      </c>
      <c r="E103" s="188"/>
      <c r="F103" s="188"/>
      <c r="G103" s="188"/>
      <c r="H103" s="188"/>
      <c r="I103" s="188"/>
      <c r="J103" s="189">
        <f>J348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113</v>
      </c>
      <c r="E104" s="188"/>
      <c r="F104" s="188"/>
      <c r="G104" s="188"/>
      <c r="H104" s="188"/>
      <c r="I104" s="188"/>
      <c r="J104" s="189">
        <f>J380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114</v>
      </c>
      <c r="E105" s="188"/>
      <c r="F105" s="188"/>
      <c r="G105" s="188"/>
      <c r="H105" s="188"/>
      <c r="I105" s="188"/>
      <c r="J105" s="189">
        <f>J403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Chodník v obci Červený Újezd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4 - úprava odvodnění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Červený Újezd</v>
      </c>
      <c r="G119" s="40"/>
      <c r="H119" s="40"/>
      <c r="I119" s="32" t="s">
        <v>22</v>
      </c>
      <c r="J119" s="79" t="str">
        <f>IF(J12="","",J12)</f>
        <v>5. 6. 2023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E15</f>
        <v>Obec Červený Újezd, Unhošťská 26, Červený Újezd</v>
      </c>
      <c r="G121" s="40"/>
      <c r="H121" s="40"/>
      <c r="I121" s="32" t="s">
        <v>32</v>
      </c>
      <c r="J121" s="36" t="str">
        <f>E21</f>
        <v>Zenkl CB, spol.s r.o.,Jírovcova 2,České Budějovice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37</v>
      </c>
      <c r="J122" s="36" t="str">
        <f>E24</f>
        <v>Ing. Kateřina Tumpachová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116</v>
      </c>
      <c r="D124" s="194" t="s">
        <v>68</v>
      </c>
      <c r="E124" s="194" t="s">
        <v>64</v>
      </c>
      <c r="F124" s="194" t="s">
        <v>65</v>
      </c>
      <c r="G124" s="194" t="s">
        <v>117</v>
      </c>
      <c r="H124" s="194" t="s">
        <v>118</v>
      </c>
      <c r="I124" s="194" t="s">
        <v>119</v>
      </c>
      <c r="J124" s="194" t="s">
        <v>105</v>
      </c>
      <c r="K124" s="195" t="s">
        <v>120</v>
      </c>
      <c r="L124" s="196"/>
      <c r="M124" s="100" t="s">
        <v>1</v>
      </c>
      <c r="N124" s="101" t="s">
        <v>47</v>
      </c>
      <c r="O124" s="101" t="s">
        <v>121</v>
      </c>
      <c r="P124" s="101" t="s">
        <v>122</v>
      </c>
      <c r="Q124" s="101" t="s">
        <v>123</v>
      </c>
      <c r="R124" s="101" t="s">
        <v>124</v>
      </c>
      <c r="S124" s="101" t="s">
        <v>125</v>
      </c>
      <c r="T124" s="102" t="s">
        <v>126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127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34.397159909919999</v>
      </c>
      <c r="S125" s="104"/>
      <c r="T125" s="200">
        <f>T126</f>
        <v>34.780900000000003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82</v>
      </c>
      <c r="AU125" s="17" t="s">
        <v>107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82</v>
      </c>
      <c r="E126" s="205" t="s">
        <v>128</v>
      </c>
      <c r="F126" s="205" t="s">
        <v>129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P127+P230+P246+P257+P297+P348+P380+P403</f>
        <v>0</v>
      </c>
      <c r="Q126" s="210"/>
      <c r="R126" s="211">
        <f>R127+R230+R246+R257+R297+R348+R380+R403</f>
        <v>34.397159909919999</v>
      </c>
      <c r="S126" s="210"/>
      <c r="T126" s="212">
        <f>T127+T230+T246+T257+T297+T348+T380+T403</f>
        <v>34.780900000000003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82</v>
      </c>
      <c r="AU126" s="214" t="s">
        <v>83</v>
      </c>
      <c r="AY126" s="213" t="s">
        <v>130</v>
      </c>
      <c r="BK126" s="215">
        <f>BK127+BK230+BK246+BK257+BK297+BK348+BK380+BK403</f>
        <v>0</v>
      </c>
    </row>
    <row r="127" s="12" customFormat="1" ht="22.8" customHeight="1">
      <c r="A127" s="12"/>
      <c r="B127" s="202"/>
      <c r="C127" s="203"/>
      <c r="D127" s="204" t="s">
        <v>82</v>
      </c>
      <c r="E127" s="216" t="s">
        <v>88</v>
      </c>
      <c r="F127" s="216" t="s">
        <v>131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SUM(P128:P229)</f>
        <v>0</v>
      </c>
      <c r="Q127" s="210"/>
      <c r="R127" s="211">
        <f>SUM(R128:R229)</f>
        <v>0.0019680000000000001</v>
      </c>
      <c r="S127" s="210"/>
      <c r="T127" s="212">
        <f>SUM(T128:T229)</f>
        <v>9.8399000000000001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82</v>
      </c>
      <c r="AU127" s="214" t="s">
        <v>88</v>
      </c>
      <c r="AY127" s="213" t="s">
        <v>130</v>
      </c>
      <c r="BK127" s="215">
        <f>SUM(BK128:BK229)</f>
        <v>0</v>
      </c>
    </row>
    <row r="128" s="2" customFormat="1" ht="24.15" customHeight="1">
      <c r="A128" s="38"/>
      <c r="B128" s="39"/>
      <c r="C128" s="218" t="s">
        <v>88</v>
      </c>
      <c r="D128" s="218" t="s">
        <v>132</v>
      </c>
      <c r="E128" s="219" t="s">
        <v>531</v>
      </c>
      <c r="F128" s="220" t="s">
        <v>532</v>
      </c>
      <c r="G128" s="221" t="s">
        <v>135</v>
      </c>
      <c r="H128" s="222">
        <v>2.5</v>
      </c>
      <c r="I128" s="223"/>
      <c r="J128" s="224">
        <f>ROUND(I128*H128,2)</f>
        <v>0</v>
      </c>
      <c r="K128" s="220" t="s">
        <v>136</v>
      </c>
      <c r="L128" s="44"/>
      <c r="M128" s="225" t="s">
        <v>1</v>
      </c>
      <c r="N128" s="226" t="s">
        <v>48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0.44</v>
      </c>
      <c r="T128" s="228">
        <f>S128*H128</f>
        <v>1.1000000000000001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95</v>
      </c>
      <c r="AT128" s="229" t="s">
        <v>132</v>
      </c>
      <c r="AU128" s="229" t="s">
        <v>92</v>
      </c>
      <c r="AY128" s="17" t="s">
        <v>130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88</v>
      </c>
      <c r="BK128" s="230">
        <f>ROUND(I128*H128,2)</f>
        <v>0</v>
      </c>
      <c r="BL128" s="17" t="s">
        <v>95</v>
      </c>
      <c r="BM128" s="229" t="s">
        <v>533</v>
      </c>
    </row>
    <row r="129" s="2" customFormat="1">
      <c r="A129" s="38"/>
      <c r="B129" s="39"/>
      <c r="C129" s="40"/>
      <c r="D129" s="231" t="s">
        <v>138</v>
      </c>
      <c r="E129" s="40"/>
      <c r="F129" s="232" t="s">
        <v>534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92</v>
      </c>
    </row>
    <row r="130" s="2" customFormat="1">
      <c r="A130" s="38"/>
      <c r="B130" s="39"/>
      <c r="C130" s="40"/>
      <c r="D130" s="236" t="s">
        <v>140</v>
      </c>
      <c r="E130" s="40"/>
      <c r="F130" s="237" t="s">
        <v>535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140</v>
      </c>
      <c r="AU130" s="17" t="s">
        <v>92</v>
      </c>
    </row>
    <row r="131" s="2" customFormat="1" ht="24.15" customHeight="1">
      <c r="A131" s="38"/>
      <c r="B131" s="39"/>
      <c r="C131" s="218" t="s">
        <v>92</v>
      </c>
      <c r="D131" s="218" t="s">
        <v>132</v>
      </c>
      <c r="E131" s="219" t="s">
        <v>536</v>
      </c>
      <c r="F131" s="220" t="s">
        <v>537</v>
      </c>
      <c r="G131" s="221" t="s">
        <v>135</v>
      </c>
      <c r="H131" s="222">
        <v>5.2000000000000002</v>
      </c>
      <c r="I131" s="223"/>
      <c r="J131" s="224">
        <f>ROUND(I131*H131,2)</f>
        <v>0</v>
      </c>
      <c r="K131" s="220" t="s">
        <v>136</v>
      </c>
      <c r="L131" s="44"/>
      <c r="M131" s="225" t="s">
        <v>1</v>
      </c>
      <c r="N131" s="226" t="s">
        <v>48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0.57999999999999996</v>
      </c>
      <c r="T131" s="228">
        <f>S131*H131</f>
        <v>3.016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95</v>
      </c>
      <c r="AT131" s="229" t="s">
        <v>132</v>
      </c>
      <c r="AU131" s="229" t="s">
        <v>92</v>
      </c>
      <c r="AY131" s="17" t="s">
        <v>130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95</v>
      </c>
      <c r="BM131" s="229" t="s">
        <v>538</v>
      </c>
    </row>
    <row r="132" s="2" customFormat="1">
      <c r="A132" s="38"/>
      <c r="B132" s="39"/>
      <c r="C132" s="40"/>
      <c r="D132" s="231" t="s">
        <v>138</v>
      </c>
      <c r="E132" s="40"/>
      <c r="F132" s="232" t="s">
        <v>539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138</v>
      </c>
      <c r="AU132" s="17" t="s">
        <v>92</v>
      </c>
    </row>
    <row r="133" s="2" customFormat="1">
      <c r="A133" s="38"/>
      <c r="B133" s="39"/>
      <c r="C133" s="40"/>
      <c r="D133" s="236" t="s">
        <v>140</v>
      </c>
      <c r="E133" s="40"/>
      <c r="F133" s="237" t="s">
        <v>540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140</v>
      </c>
      <c r="AU133" s="17" t="s">
        <v>92</v>
      </c>
    </row>
    <row r="134" s="2" customFormat="1" ht="24.15" customHeight="1">
      <c r="A134" s="38"/>
      <c r="B134" s="39"/>
      <c r="C134" s="218" t="s">
        <v>147</v>
      </c>
      <c r="D134" s="218" t="s">
        <v>132</v>
      </c>
      <c r="E134" s="219" t="s">
        <v>541</v>
      </c>
      <c r="F134" s="220" t="s">
        <v>542</v>
      </c>
      <c r="G134" s="221" t="s">
        <v>135</v>
      </c>
      <c r="H134" s="222">
        <v>5.2000000000000002</v>
      </c>
      <c r="I134" s="223"/>
      <c r="J134" s="224">
        <f>ROUND(I134*H134,2)</f>
        <v>0</v>
      </c>
      <c r="K134" s="220" t="s">
        <v>136</v>
      </c>
      <c r="L134" s="44"/>
      <c r="M134" s="225" t="s">
        <v>1</v>
      </c>
      <c r="N134" s="226" t="s">
        <v>48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0.75</v>
      </c>
      <c r="T134" s="228">
        <f>S134*H134</f>
        <v>3.9000000000000004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95</v>
      </c>
      <c r="AT134" s="229" t="s">
        <v>132</v>
      </c>
      <c r="AU134" s="229" t="s">
        <v>92</v>
      </c>
      <c r="AY134" s="17" t="s">
        <v>130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95</v>
      </c>
      <c r="BM134" s="229" t="s">
        <v>543</v>
      </c>
    </row>
    <row r="135" s="2" customFormat="1">
      <c r="A135" s="38"/>
      <c r="B135" s="39"/>
      <c r="C135" s="40"/>
      <c r="D135" s="231" t="s">
        <v>138</v>
      </c>
      <c r="E135" s="40"/>
      <c r="F135" s="232" t="s">
        <v>544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138</v>
      </c>
      <c r="AU135" s="17" t="s">
        <v>92</v>
      </c>
    </row>
    <row r="136" s="2" customFormat="1">
      <c r="A136" s="38"/>
      <c r="B136" s="39"/>
      <c r="C136" s="40"/>
      <c r="D136" s="236" t="s">
        <v>140</v>
      </c>
      <c r="E136" s="40"/>
      <c r="F136" s="237" t="s">
        <v>545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140</v>
      </c>
      <c r="AU136" s="17" t="s">
        <v>92</v>
      </c>
    </row>
    <row r="137" s="2" customFormat="1" ht="24.15" customHeight="1">
      <c r="A137" s="38"/>
      <c r="B137" s="39"/>
      <c r="C137" s="218" t="s">
        <v>95</v>
      </c>
      <c r="D137" s="218" t="s">
        <v>132</v>
      </c>
      <c r="E137" s="219" t="s">
        <v>546</v>
      </c>
      <c r="F137" s="220" t="s">
        <v>547</v>
      </c>
      <c r="G137" s="221" t="s">
        <v>135</v>
      </c>
      <c r="H137" s="222">
        <v>7.7000000000000002</v>
      </c>
      <c r="I137" s="223"/>
      <c r="J137" s="224">
        <f>ROUND(I137*H137,2)</f>
        <v>0</v>
      </c>
      <c r="K137" s="220" t="s">
        <v>136</v>
      </c>
      <c r="L137" s="44"/>
      <c r="M137" s="225" t="s">
        <v>1</v>
      </c>
      <c r="N137" s="226" t="s">
        <v>48</v>
      </c>
      <c r="O137" s="91"/>
      <c r="P137" s="227">
        <f>O137*H137</f>
        <v>0</v>
      </c>
      <c r="Q137" s="227">
        <v>1.0000000000000001E-05</v>
      </c>
      <c r="R137" s="227">
        <f>Q137*H137</f>
        <v>7.7000000000000001E-05</v>
      </c>
      <c r="S137" s="227">
        <v>0.091999999999999998</v>
      </c>
      <c r="T137" s="228">
        <f>S137*H137</f>
        <v>0.70840000000000003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95</v>
      </c>
      <c r="AT137" s="229" t="s">
        <v>132</v>
      </c>
      <c r="AU137" s="229" t="s">
        <v>92</v>
      </c>
      <c r="AY137" s="17" t="s">
        <v>130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95</v>
      </c>
      <c r="BM137" s="229" t="s">
        <v>548</v>
      </c>
    </row>
    <row r="138" s="2" customFormat="1">
      <c r="A138" s="38"/>
      <c r="B138" s="39"/>
      <c r="C138" s="40"/>
      <c r="D138" s="231" t="s">
        <v>138</v>
      </c>
      <c r="E138" s="40"/>
      <c r="F138" s="232" t="s">
        <v>549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92</v>
      </c>
    </row>
    <row r="139" s="2" customFormat="1">
      <c r="A139" s="38"/>
      <c r="B139" s="39"/>
      <c r="C139" s="40"/>
      <c r="D139" s="236" t="s">
        <v>140</v>
      </c>
      <c r="E139" s="40"/>
      <c r="F139" s="237" t="s">
        <v>550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140</v>
      </c>
      <c r="AU139" s="17" t="s">
        <v>92</v>
      </c>
    </row>
    <row r="140" s="13" customFormat="1">
      <c r="A140" s="13"/>
      <c r="B140" s="238"/>
      <c r="C140" s="239"/>
      <c r="D140" s="231" t="s">
        <v>153</v>
      </c>
      <c r="E140" s="240" t="s">
        <v>1</v>
      </c>
      <c r="F140" s="241" t="s">
        <v>551</v>
      </c>
      <c r="G140" s="239"/>
      <c r="H140" s="242">
        <v>7.7000000000000002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153</v>
      </c>
      <c r="AU140" s="248" t="s">
        <v>92</v>
      </c>
      <c r="AV140" s="13" t="s">
        <v>92</v>
      </c>
      <c r="AW140" s="13" t="s">
        <v>36</v>
      </c>
      <c r="AX140" s="13" t="s">
        <v>88</v>
      </c>
      <c r="AY140" s="248" t="s">
        <v>130</v>
      </c>
    </row>
    <row r="141" s="2" customFormat="1" ht="24.15" customHeight="1">
      <c r="A141" s="38"/>
      <c r="B141" s="39"/>
      <c r="C141" s="218" t="s">
        <v>165</v>
      </c>
      <c r="D141" s="218" t="s">
        <v>132</v>
      </c>
      <c r="E141" s="219" t="s">
        <v>552</v>
      </c>
      <c r="F141" s="220" t="s">
        <v>553</v>
      </c>
      <c r="G141" s="221" t="s">
        <v>135</v>
      </c>
      <c r="H141" s="222">
        <v>5.2000000000000002</v>
      </c>
      <c r="I141" s="223"/>
      <c r="J141" s="224">
        <f>ROUND(I141*H141,2)</f>
        <v>0</v>
      </c>
      <c r="K141" s="220" t="s">
        <v>136</v>
      </c>
      <c r="L141" s="44"/>
      <c r="M141" s="225" t="s">
        <v>1</v>
      </c>
      <c r="N141" s="226" t="s">
        <v>48</v>
      </c>
      <c r="O141" s="91"/>
      <c r="P141" s="227">
        <f>O141*H141</f>
        <v>0</v>
      </c>
      <c r="Q141" s="227">
        <v>1.0000000000000001E-05</v>
      </c>
      <c r="R141" s="227">
        <f>Q141*H141</f>
        <v>5.2000000000000004E-05</v>
      </c>
      <c r="S141" s="227">
        <v>0.11500000000000001</v>
      </c>
      <c r="T141" s="228">
        <f>S141*H141</f>
        <v>0.59800000000000009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95</v>
      </c>
      <c r="AT141" s="229" t="s">
        <v>132</v>
      </c>
      <c r="AU141" s="229" t="s">
        <v>92</v>
      </c>
      <c r="AY141" s="17" t="s">
        <v>130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95</v>
      </c>
      <c r="BM141" s="229" t="s">
        <v>554</v>
      </c>
    </row>
    <row r="142" s="2" customFormat="1">
      <c r="A142" s="38"/>
      <c r="B142" s="39"/>
      <c r="C142" s="40"/>
      <c r="D142" s="231" t="s">
        <v>138</v>
      </c>
      <c r="E142" s="40"/>
      <c r="F142" s="232" t="s">
        <v>555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138</v>
      </c>
      <c r="AU142" s="17" t="s">
        <v>92</v>
      </c>
    </row>
    <row r="143" s="2" customFormat="1">
      <c r="A143" s="38"/>
      <c r="B143" s="39"/>
      <c r="C143" s="40"/>
      <c r="D143" s="236" t="s">
        <v>140</v>
      </c>
      <c r="E143" s="40"/>
      <c r="F143" s="237" t="s">
        <v>556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140</v>
      </c>
      <c r="AU143" s="17" t="s">
        <v>92</v>
      </c>
    </row>
    <row r="144" s="2" customFormat="1" ht="24.15" customHeight="1">
      <c r="A144" s="38"/>
      <c r="B144" s="39"/>
      <c r="C144" s="218" t="s">
        <v>172</v>
      </c>
      <c r="D144" s="218" t="s">
        <v>132</v>
      </c>
      <c r="E144" s="219" t="s">
        <v>557</v>
      </c>
      <c r="F144" s="220" t="s">
        <v>558</v>
      </c>
      <c r="G144" s="221" t="s">
        <v>135</v>
      </c>
      <c r="H144" s="222">
        <v>2.5</v>
      </c>
      <c r="I144" s="223"/>
      <c r="J144" s="224">
        <f>ROUND(I144*H144,2)</f>
        <v>0</v>
      </c>
      <c r="K144" s="220" t="s">
        <v>136</v>
      </c>
      <c r="L144" s="44"/>
      <c r="M144" s="225" t="s">
        <v>1</v>
      </c>
      <c r="N144" s="226" t="s">
        <v>48</v>
      </c>
      <c r="O144" s="91"/>
      <c r="P144" s="227">
        <f>O144*H144</f>
        <v>0</v>
      </c>
      <c r="Q144" s="227">
        <v>3.0000000000000001E-05</v>
      </c>
      <c r="R144" s="227">
        <f>Q144*H144</f>
        <v>7.5000000000000007E-05</v>
      </c>
      <c r="S144" s="227">
        <v>0.20699999999999999</v>
      </c>
      <c r="T144" s="228">
        <f>S144*H144</f>
        <v>0.51749999999999996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95</v>
      </c>
      <c r="AT144" s="229" t="s">
        <v>132</v>
      </c>
      <c r="AU144" s="229" t="s">
        <v>92</v>
      </c>
      <c r="AY144" s="17" t="s">
        <v>130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95</v>
      </c>
      <c r="BM144" s="229" t="s">
        <v>559</v>
      </c>
    </row>
    <row r="145" s="2" customFormat="1">
      <c r="A145" s="38"/>
      <c r="B145" s="39"/>
      <c r="C145" s="40"/>
      <c r="D145" s="231" t="s">
        <v>138</v>
      </c>
      <c r="E145" s="40"/>
      <c r="F145" s="232" t="s">
        <v>560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138</v>
      </c>
      <c r="AU145" s="17" t="s">
        <v>92</v>
      </c>
    </row>
    <row r="146" s="2" customFormat="1">
      <c r="A146" s="38"/>
      <c r="B146" s="39"/>
      <c r="C146" s="40"/>
      <c r="D146" s="236" t="s">
        <v>140</v>
      </c>
      <c r="E146" s="40"/>
      <c r="F146" s="237" t="s">
        <v>561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140</v>
      </c>
      <c r="AU146" s="17" t="s">
        <v>92</v>
      </c>
    </row>
    <row r="147" s="2" customFormat="1" ht="24.15" customHeight="1">
      <c r="A147" s="38"/>
      <c r="B147" s="39"/>
      <c r="C147" s="218" t="s">
        <v>182</v>
      </c>
      <c r="D147" s="218" t="s">
        <v>132</v>
      </c>
      <c r="E147" s="219" t="s">
        <v>562</v>
      </c>
      <c r="F147" s="220" t="s">
        <v>563</v>
      </c>
      <c r="G147" s="221" t="s">
        <v>135</v>
      </c>
      <c r="H147" s="222">
        <v>6.5700000000000003</v>
      </c>
      <c r="I147" s="223"/>
      <c r="J147" s="224">
        <f>ROUND(I147*H147,2)</f>
        <v>0</v>
      </c>
      <c r="K147" s="220" t="s">
        <v>136</v>
      </c>
      <c r="L147" s="44"/>
      <c r="M147" s="225" t="s">
        <v>1</v>
      </c>
      <c r="N147" s="226" t="s">
        <v>48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95</v>
      </c>
      <c r="AT147" s="229" t="s">
        <v>132</v>
      </c>
      <c r="AU147" s="229" t="s">
        <v>92</v>
      </c>
      <c r="AY147" s="17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95</v>
      </c>
      <c r="BM147" s="229" t="s">
        <v>564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565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92</v>
      </c>
    </row>
    <row r="149" s="2" customFormat="1">
      <c r="A149" s="38"/>
      <c r="B149" s="39"/>
      <c r="C149" s="40"/>
      <c r="D149" s="236" t="s">
        <v>140</v>
      </c>
      <c r="E149" s="40"/>
      <c r="F149" s="237" t="s">
        <v>566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92</v>
      </c>
    </row>
    <row r="150" s="13" customFormat="1">
      <c r="A150" s="13"/>
      <c r="B150" s="238"/>
      <c r="C150" s="239"/>
      <c r="D150" s="231" t="s">
        <v>153</v>
      </c>
      <c r="E150" s="240" t="s">
        <v>1</v>
      </c>
      <c r="F150" s="241" t="s">
        <v>567</v>
      </c>
      <c r="G150" s="239"/>
      <c r="H150" s="242">
        <v>6.5700000000000003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153</v>
      </c>
      <c r="AU150" s="248" t="s">
        <v>92</v>
      </c>
      <c r="AV150" s="13" t="s">
        <v>92</v>
      </c>
      <c r="AW150" s="13" t="s">
        <v>36</v>
      </c>
      <c r="AX150" s="13" t="s">
        <v>88</v>
      </c>
      <c r="AY150" s="248" t="s">
        <v>130</v>
      </c>
    </row>
    <row r="151" s="2" customFormat="1" ht="33" customHeight="1">
      <c r="A151" s="38"/>
      <c r="B151" s="39"/>
      <c r="C151" s="218" t="s">
        <v>188</v>
      </c>
      <c r="D151" s="218" t="s">
        <v>132</v>
      </c>
      <c r="E151" s="219" t="s">
        <v>568</v>
      </c>
      <c r="F151" s="220" t="s">
        <v>569</v>
      </c>
      <c r="G151" s="221" t="s">
        <v>157</v>
      </c>
      <c r="H151" s="222">
        <v>5.25</v>
      </c>
      <c r="I151" s="223"/>
      <c r="J151" s="224">
        <f>ROUND(I151*H151,2)</f>
        <v>0</v>
      </c>
      <c r="K151" s="220" t="s">
        <v>136</v>
      </c>
      <c r="L151" s="44"/>
      <c r="M151" s="225" t="s">
        <v>1</v>
      </c>
      <c r="N151" s="226" t="s">
        <v>48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95</v>
      </c>
      <c r="AT151" s="229" t="s">
        <v>132</v>
      </c>
      <c r="AU151" s="229" t="s">
        <v>92</v>
      </c>
      <c r="AY151" s="17" t="s">
        <v>130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88</v>
      </c>
      <c r="BK151" s="230">
        <f>ROUND(I151*H151,2)</f>
        <v>0</v>
      </c>
      <c r="BL151" s="17" t="s">
        <v>95</v>
      </c>
      <c r="BM151" s="229" t="s">
        <v>570</v>
      </c>
    </row>
    <row r="152" s="2" customFormat="1">
      <c r="A152" s="38"/>
      <c r="B152" s="39"/>
      <c r="C152" s="40"/>
      <c r="D152" s="231" t="s">
        <v>138</v>
      </c>
      <c r="E152" s="40"/>
      <c r="F152" s="232" t="s">
        <v>571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138</v>
      </c>
      <c r="AU152" s="17" t="s">
        <v>92</v>
      </c>
    </row>
    <row r="153" s="2" customFormat="1">
      <c r="A153" s="38"/>
      <c r="B153" s="39"/>
      <c r="C153" s="40"/>
      <c r="D153" s="236" t="s">
        <v>140</v>
      </c>
      <c r="E153" s="40"/>
      <c r="F153" s="237" t="s">
        <v>572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140</v>
      </c>
      <c r="AU153" s="17" t="s">
        <v>92</v>
      </c>
    </row>
    <row r="154" s="13" customFormat="1">
      <c r="A154" s="13"/>
      <c r="B154" s="238"/>
      <c r="C154" s="239"/>
      <c r="D154" s="231" t="s">
        <v>153</v>
      </c>
      <c r="E154" s="240" t="s">
        <v>1</v>
      </c>
      <c r="F154" s="241" t="s">
        <v>573</v>
      </c>
      <c r="G154" s="239"/>
      <c r="H154" s="242">
        <v>5.25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153</v>
      </c>
      <c r="AU154" s="248" t="s">
        <v>92</v>
      </c>
      <c r="AV154" s="13" t="s">
        <v>92</v>
      </c>
      <c r="AW154" s="13" t="s">
        <v>36</v>
      </c>
      <c r="AX154" s="13" t="s">
        <v>88</v>
      </c>
      <c r="AY154" s="248" t="s">
        <v>130</v>
      </c>
    </row>
    <row r="155" s="2" customFormat="1" ht="24.15" customHeight="1">
      <c r="A155" s="38"/>
      <c r="B155" s="39"/>
      <c r="C155" s="218" t="s">
        <v>194</v>
      </c>
      <c r="D155" s="218" t="s">
        <v>132</v>
      </c>
      <c r="E155" s="219" t="s">
        <v>574</v>
      </c>
      <c r="F155" s="220" t="s">
        <v>575</v>
      </c>
      <c r="G155" s="221" t="s">
        <v>157</v>
      </c>
      <c r="H155" s="222">
        <v>1.8280000000000001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95</v>
      </c>
      <c r="AT155" s="229" t="s">
        <v>132</v>
      </c>
      <c r="AU155" s="229" t="s">
        <v>92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88</v>
      </c>
      <c r="BK155" s="230">
        <f>ROUND(I155*H155,2)</f>
        <v>0</v>
      </c>
      <c r="BL155" s="17" t="s">
        <v>95</v>
      </c>
      <c r="BM155" s="229" t="s">
        <v>576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577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92</v>
      </c>
    </row>
    <row r="157" s="2" customFormat="1">
      <c r="A157" s="38"/>
      <c r="B157" s="39"/>
      <c r="C157" s="40"/>
      <c r="D157" s="236" t="s">
        <v>140</v>
      </c>
      <c r="E157" s="40"/>
      <c r="F157" s="237" t="s">
        <v>578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140</v>
      </c>
      <c r="AU157" s="17" t="s">
        <v>92</v>
      </c>
    </row>
    <row r="158" s="15" customFormat="1">
      <c r="A158" s="15"/>
      <c r="B158" s="260"/>
      <c r="C158" s="261"/>
      <c r="D158" s="231" t="s">
        <v>153</v>
      </c>
      <c r="E158" s="262" t="s">
        <v>1</v>
      </c>
      <c r="F158" s="263" t="s">
        <v>579</v>
      </c>
      <c r="G158" s="261"/>
      <c r="H158" s="262" t="s">
        <v>1</v>
      </c>
      <c r="I158" s="264"/>
      <c r="J158" s="261"/>
      <c r="K158" s="261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153</v>
      </c>
      <c r="AU158" s="269" t="s">
        <v>92</v>
      </c>
      <c r="AV158" s="15" t="s">
        <v>88</v>
      </c>
      <c r="AW158" s="15" t="s">
        <v>36</v>
      </c>
      <c r="AX158" s="15" t="s">
        <v>83</v>
      </c>
      <c r="AY158" s="269" t="s">
        <v>130</v>
      </c>
    </row>
    <row r="159" s="13" customFormat="1">
      <c r="A159" s="13"/>
      <c r="B159" s="238"/>
      <c r="C159" s="239"/>
      <c r="D159" s="231" t="s">
        <v>153</v>
      </c>
      <c r="E159" s="240" t="s">
        <v>1</v>
      </c>
      <c r="F159" s="241" t="s">
        <v>580</v>
      </c>
      <c r="G159" s="239"/>
      <c r="H159" s="242">
        <v>1.254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153</v>
      </c>
      <c r="AU159" s="248" t="s">
        <v>92</v>
      </c>
      <c r="AV159" s="13" t="s">
        <v>92</v>
      </c>
      <c r="AW159" s="13" t="s">
        <v>36</v>
      </c>
      <c r="AX159" s="13" t="s">
        <v>83</v>
      </c>
      <c r="AY159" s="248" t="s">
        <v>130</v>
      </c>
    </row>
    <row r="160" s="15" customFormat="1">
      <c r="A160" s="15"/>
      <c r="B160" s="260"/>
      <c r="C160" s="261"/>
      <c r="D160" s="231" t="s">
        <v>153</v>
      </c>
      <c r="E160" s="262" t="s">
        <v>1</v>
      </c>
      <c r="F160" s="263" t="s">
        <v>581</v>
      </c>
      <c r="G160" s="261"/>
      <c r="H160" s="262" t="s">
        <v>1</v>
      </c>
      <c r="I160" s="264"/>
      <c r="J160" s="261"/>
      <c r="K160" s="261"/>
      <c r="L160" s="265"/>
      <c r="M160" s="266"/>
      <c r="N160" s="267"/>
      <c r="O160" s="267"/>
      <c r="P160" s="267"/>
      <c r="Q160" s="267"/>
      <c r="R160" s="267"/>
      <c r="S160" s="267"/>
      <c r="T160" s="26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9" t="s">
        <v>153</v>
      </c>
      <c r="AU160" s="269" t="s">
        <v>92</v>
      </c>
      <c r="AV160" s="15" t="s">
        <v>88</v>
      </c>
      <c r="AW160" s="15" t="s">
        <v>36</v>
      </c>
      <c r="AX160" s="15" t="s">
        <v>83</v>
      </c>
      <c r="AY160" s="269" t="s">
        <v>130</v>
      </c>
    </row>
    <row r="161" s="13" customFormat="1">
      <c r="A161" s="13"/>
      <c r="B161" s="238"/>
      <c r="C161" s="239"/>
      <c r="D161" s="231" t="s">
        <v>153</v>
      </c>
      <c r="E161" s="240" t="s">
        <v>1</v>
      </c>
      <c r="F161" s="241" t="s">
        <v>582</v>
      </c>
      <c r="G161" s="239"/>
      <c r="H161" s="242">
        <v>0.57399999999999995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153</v>
      </c>
      <c r="AU161" s="248" t="s">
        <v>92</v>
      </c>
      <c r="AV161" s="13" t="s">
        <v>92</v>
      </c>
      <c r="AW161" s="13" t="s">
        <v>36</v>
      </c>
      <c r="AX161" s="13" t="s">
        <v>83</v>
      </c>
      <c r="AY161" s="248" t="s">
        <v>130</v>
      </c>
    </row>
    <row r="162" s="14" customFormat="1">
      <c r="A162" s="14"/>
      <c r="B162" s="249"/>
      <c r="C162" s="250"/>
      <c r="D162" s="231" t="s">
        <v>153</v>
      </c>
      <c r="E162" s="251" t="s">
        <v>1</v>
      </c>
      <c r="F162" s="252" t="s">
        <v>164</v>
      </c>
      <c r="G162" s="250"/>
      <c r="H162" s="253">
        <v>1.8279999999999999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153</v>
      </c>
      <c r="AU162" s="259" t="s">
        <v>92</v>
      </c>
      <c r="AV162" s="14" t="s">
        <v>95</v>
      </c>
      <c r="AW162" s="14" t="s">
        <v>36</v>
      </c>
      <c r="AX162" s="14" t="s">
        <v>88</v>
      </c>
      <c r="AY162" s="259" t="s">
        <v>130</v>
      </c>
    </row>
    <row r="163" s="2" customFormat="1" ht="33" customHeight="1">
      <c r="A163" s="38"/>
      <c r="B163" s="39"/>
      <c r="C163" s="218" t="s">
        <v>200</v>
      </c>
      <c r="D163" s="218" t="s">
        <v>132</v>
      </c>
      <c r="E163" s="219" t="s">
        <v>166</v>
      </c>
      <c r="F163" s="220" t="s">
        <v>167</v>
      </c>
      <c r="G163" s="221" t="s">
        <v>157</v>
      </c>
      <c r="H163" s="222">
        <v>9.1199999999999992</v>
      </c>
      <c r="I163" s="223"/>
      <c r="J163" s="224">
        <f>ROUND(I163*H163,2)</f>
        <v>0</v>
      </c>
      <c r="K163" s="220" t="s">
        <v>136</v>
      </c>
      <c r="L163" s="44"/>
      <c r="M163" s="225" t="s">
        <v>1</v>
      </c>
      <c r="N163" s="226" t="s">
        <v>48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95</v>
      </c>
      <c r="AT163" s="229" t="s">
        <v>132</v>
      </c>
      <c r="AU163" s="229" t="s">
        <v>92</v>
      </c>
      <c r="AY163" s="17" t="s">
        <v>130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88</v>
      </c>
      <c r="BK163" s="230">
        <f>ROUND(I163*H163,2)</f>
        <v>0</v>
      </c>
      <c r="BL163" s="17" t="s">
        <v>95</v>
      </c>
      <c r="BM163" s="229" t="s">
        <v>583</v>
      </c>
    </row>
    <row r="164" s="2" customFormat="1">
      <c r="A164" s="38"/>
      <c r="B164" s="39"/>
      <c r="C164" s="40"/>
      <c r="D164" s="231" t="s">
        <v>138</v>
      </c>
      <c r="E164" s="40"/>
      <c r="F164" s="232" t="s">
        <v>169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92</v>
      </c>
    </row>
    <row r="165" s="2" customFormat="1">
      <c r="A165" s="38"/>
      <c r="B165" s="39"/>
      <c r="C165" s="40"/>
      <c r="D165" s="236" t="s">
        <v>140</v>
      </c>
      <c r="E165" s="40"/>
      <c r="F165" s="237" t="s">
        <v>170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140</v>
      </c>
      <c r="AU165" s="17" t="s">
        <v>92</v>
      </c>
    </row>
    <row r="166" s="15" customFormat="1">
      <c r="A166" s="15"/>
      <c r="B166" s="260"/>
      <c r="C166" s="261"/>
      <c r="D166" s="231" t="s">
        <v>153</v>
      </c>
      <c r="E166" s="262" t="s">
        <v>1</v>
      </c>
      <c r="F166" s="263" t="s">
        <v>584</v>
      </c>
      <c r="G166" s="261"/>
      <c r="H166" s="262" t="s">
        <v>1</v>
      </c>
      <c r="I166" s="264"/>
      <c r="J166" s="261"/>
      <c r="K166" s="261"/>
      <c r="L166" s="265"/>
      <c r="M166" s="266"/>
      <c r="N166" s="267"/>
      <c r="O166" s="267"/>
      <c r="P166" s="267"/>
      <c r="Q166" s="267"/>
      <c r="R166" s="267"/>
      <c r="S166" s="267"/>
      <c r="T166" s="26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9" t="s">
        <v>153</v>
      </c>
      <c r="AU166" s="269" t="s">
        <v>92</v>
      </c>
      <c r="AV166" s="15" t="s">
        <v>88</v>
      </c>
      <c r="AW166" s="15" t="s">
        <v>36</v>
      </c>
      <c r="AX166" s="15" t="s">
        <v>83</v>
      </c>
      <c r="AY166" s="269" t="s">
        <v>130</v>
      </c>
    </row>
    <row r="167" s="13" customFormat="1">
      <c r="A167" s="13"/>
      <c r="B167" s="238"/>
      <c r="C167" s="239"/>
      <c r="D167" s="231" t="s">
        <v>153</v>
      </c>
      <c r="E167" s="240" t="s">
        <v>1</v>
      </c>
      <c r="F167" s="241" t="s">
        <v>585</v>
      </c>
      <c r="G167" s="239"/>
      <c r="H167" s="242">
        <v>4.5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153</v>
      </c>
      <c r="AU167" s="248" t="s">
        <v>92</v>
      </c>
      <c r="AV167" s="13" t="s">
        <v>92</v>
      </c>
      <c r="AW167" s="13" t="s">
        <v>36</v>
      </c>
      <c r="AX167" s="13" t="s">
        <v>83</v>
      </c>
      <c r="AY167" s="248" t="s">
        <v>130</v>
      </c>
    </row>
    <row r="168" s="15" customFormat="1">
      <c r="A168" s="15"/>
      <c r="B168" s="260"/>
      <c r="C168" s="261"/>
      <c r="D168" s="231" t="s">
        <v>153</v>
      </c>
      <c r="E168" s="262" t="s">
        <v>1</v>
      </c>
      <c r="F168" s="263" t="s">
        <v>586</v>
      </c>
      <c r="G168" s="261"/>
      <c r="H168" s="262" t="s">
        <v>1</v>
      </c>
      <c r="I168" s="264"/>
      <c r="J168" s="261"/>
      <c r="K168" s="261"/>
      <c r="L168" s="265"/>
      <c r="M168" s="266"/>
      <c r="N168" s="267"/>
      <c r="O168" s="267"/>
      <c r="P168" s="267"/>
      <c r="Q168" s="267"/>
      <c r="R168" s="267"/>
      <c r="S168" s="267"/>
      <c r="T168" s="26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9" t="s">
        <v>153</v>
      </c>
      <c r="AU168" s="269" t="s">
        <v>92</v>
      </c>
      <c r="AV168" s="15" t="s">
        <v>88</v>
      </c>
      <c r="AW168" s="15" t="s">
        <v>36</v>
      </c>
      <c r="AX168" s="15" t="s">
        <v>83</v>
      </c>
      <c r="AY168" s="269" t="s">
        <v>130</v>
      </c>
    </row>
    <row r="169" s="13" customFormat="1">
      <c r="A169" s="13"/>
      <c r="B169" s="238"/>
      <c r="C169" s="239"/>
      <c r="D169" s="231" t="s">
        <v>153</v>
      </c>
      <c r="E169" s="240" t="s">
        <v>1</v>
      </c>
      <c r="F169" s="241" t="s">
        <v>587</v>
      </c>
      <c r="G169" s="239"/>
      <c r="H169" s="242">
        <v>4.6200000000000001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153</v>
      </c>
      <c r="AU169" s="248" t="s">
        <v>92</v>
      </c>
      <c r="AV169" s="13" t="s">
        <v>92</v>
      </c>
      <c r="AW169" s="13" t="s">
        <v>36</v>
      </c>
      <c r="AX169" s="13" t="s">
        <v>83</v>
      </c>
      <c r="AY169" s="248" t="s">
        <v>130</v>
      </c>
    </row>
    <row r="170" s="14" customFormat="1">
      <c r="A170" s="14"/>
      <c r="B170" s="249"/>
      <c r="C170" s="250"/>
      <c r="D170" s="231" t="s">
        <v>153</v>
      </c>
      <c r="E170" s="251" t="s">
        <v>1</v>
      </c>
      <c r="F170" s="252" t="s">
        <v>164</v>
      </c>
      <c r="G170" s="250"/>
      <c r="H170" s="253">
        <v>9.120000000000001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153</v>
      </c>
      <c r="AU170" s="259" t="s">
        <v>92</v>
      </c>
      <c r="AV170" s="14" t="s">
        <v>95</v>
      </c>
      <c r="AW170" s="14" t="s">
        <v>36</v>
      </c>
      <c r="AX170" s="14" t="s">
        <v>88</v>
      </c>
      <c r="AY170" s="259" t="s">
        <v>130</v>
      </c>
    </row>
    <row r="171" s="2" customFormat="1" ht="24.15" customHeight="1">
      <c r="A171" s="38"/>
      <c r="B171" s="39"/>
      <c r="C171" s="218" t="s">
        <v>208</v>
      </c>
      <c r="D171" s="218" t="s">
        <v>132</v>
      </c>
      <c r="E171" s="219" t="s">
        <v>588</v>
      </c>
      <c r="F171" s="220" t="s">
        <v>589</v>
      </c>
      <c r="G171" s="221" t="s">
        <v>157</v>
      </c>
      <c r="H171" s="222">
        <v>10.948</v>
      </c>
      <c r="I171" s="223"/>
      <c r="J171" s="224">
        <f>ROUND(I171*H171,2)</f>
        <v>0</v>
      </c>
      <c r="K171" s="220" t="s">
        <v>136</v>
      </c>
      <c r="L171" s="44"/>
      <c r="M171" s="225" t="s">
        <v>1</v>
      </c>
      <c r="N171" s="226" t="s">
        <v>48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95</v>
      </c>
      <c r="AT171" s="229" t="s">
        <v>132</v>
      </c>
      <c r="AU171" s="229" t="s">
        <v>92</v>
      </c>
      <c r="AY171" s="17" t="s">
        <v>130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88</v>
      </c>
      <c r="BK171" s="230">
        <f>ROUND(I171*H171,2)</f>
        <v>0</v>
      </c>
      <c r="BL171" s="17" t="s">
        <v>95</v>
      </c>
      <c r="BM171" s="229" t="s">
        <v>590</v>
      </c>
    </row>
    <row r="172" s="2" customFormat="1">
      <c r="A172" s="38"/>
      <c r="B172" s="39"/>
      <c r="C172" s="40"/>
      <c r="D172" s="231" t="s">
        <v>138</v>
      </c>
      <c r="E172" s="40"/>
      <c r="F172" s="232" t="s">
        <v>591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138</v>
      </c>
      <c r="AU172" s="17" t="s">
        <v>92</v>
      </c>
    </row>
    <row r="173" s="2" customFormat="1">
      <c r="A173" s="38"/>
      <c r="B173" s="39"/>
      <c r="C173" s="40"/>
      <c r="D173" s="236" t="s">
        <v>140</v>
      </c>
      <c r="E173" s="40"/>
      <c r="F173" s="237" t="s">
        <v>592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140</v>
      </c>
      <c r="AU173" s="17" t="s">
        <v>92</v>
      </c>
    </row>
    <row r="174" s="13" customFormat="1">
      <c r="A174" s="13"/>
      <c r="B174" s="238"/>
      <c r="C174" s="239"/>
      <c r="D174" s="231" t="s">
        <v>153</v>
      </c>
      <c r="E174" s="240" t="s">
        <v>1</v>
      </c>
      <c r="F174" s="241" t="s">
        <v>593</v>
      </c>
      <c r="G174" s="239"/>
      <c r="H174" s="242">
        <v>10.948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153</v>
      </c>
      <c r="AU174" s="248" t="s">
        <v>92</v>
      </c>
      <c r="AV174" s="13" t="s">
        <v>92</v>
      </c>
      <c r="AW174" s="13" t="s">
        <v>36</v>
      </c>
      <c r="AX174" s="13" t="s">
        <v>88</v>
      </c>
      <c r="AY174" s="248" t="s">
        <v>130</v>
      </c>
    </row>
    <row r="175" s="2" customFormat="1" ht="37.8" customHeight="1">
      <c r="A175" s="38"/>
      <c r="B175" s="39"/>
      <c r="C175" s="218" t="s">
        <v>8</v>
      </c>
      <c r="D175" s="218" t="s">
        <v>132</v>
      </c>
      <c r="E175" s="219" t="s">
        <v>173</v>
      </c>
      <c r="F175" s="220" t="s">
        <v>174</v>
      </c>
      <c r="G175" s="221" t="s">
        <v>157</v>
      </c>
      <c r="H175" s="222">
        <v>13.140000000000001</v>
      </c>
      <c r="I175" s="223"/>
      <c r="J175" s="224">
        <f>ROUND(I175*H175,2)</f>
        <v>0</v>
      </c>
      <c r="K175" s="220" t="s">
        <v>136</v>
      </c>
      <c r="L175" s="44"/>
      <c r="M175" s="225" t="s">
        <v>1</v>
      </c>
      <c r="N175" s="226" t="s">
        <v>48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95</v>
      </c>
      <c r="AT175" s="229" t="s">
        <v>132</v>
      </c>
      <c r="AU175" s="229" t="s">
        <v>92</v>
      </c>
      <c r="AY175" s="17" t="s">
        <v>130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88</v>
      </c>
      <c r="BK175" s="230">
        <f>ROUND(I175*H175,2)</f>
        <v>0</v>
      </c>
      <c r="BL175" s="17" t="s">
        <v>95</v>
      </c>
      <c r="BM175" s="229" t="s">
        <v>594</v>
      </c>
    </row>
    <row r="176" s="2" customFormat="1">
      <c r="A176" s="38"/>
      <c r="B176" s="39"/>
      <c r="C176" s="40"/>
      <c r="D176" s="231" t="s">
        <v>138</v>
      </c>
      <c r="E176" s="40"/>
      <c r="F176" s="232" t="s">
        <v>176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138</v>
      </c>
      <c r="AU176" s="17" t="s">
        <v>92</v>
      </c>
    </row>
    <row r="177" s="2" customFormat="1">
      <c r="A177" s="38"/>
      <c r="B177" s="39"/>
      <c r="C177" s="40"/>
      <c r="D177" s="236" t="s">
        <v>140</v>
      </c>
      <c r="E177" s="40"/>
      <c r="F177" s="237" t="s">
        <v>177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140</v>
      </c>
      <c r="AU177" s="17" t="s">
        <v>92</v>
      </c>
    </row>
    <row r="178" s="15" customFormat="1">
      <c r="A178" s="15"/>
      <c r="B178" s="260"/>
      <c r="C178" s="261"/>
      <c r="D178" s="231" t="s">
        <v>153</v>
      </c>
      <c r="E178" s="262" t="s">
        <v>1</v>
      </c>
      <c r="F178" s="263" t="s">
        <v>178</v>
      </c>
      <c r="G178" s="261"/>
      <c r="H178" s="262" t="s">
        <v>1</v>
      </c>
      <c r="I178" s="264"/>
      <c r="J178" s="261"/>
      <c r="K178" s="261"/>
      <c r="L178" s="265"/>
      <c r="M178" s="266"/>
      <c r="N178" s="267"/>
      <c r="O178" s="267"/>
      <c r="P178" s="267"/>
      <c r="Q178" s="267"/>
      <c r="R178" s="267"/>
      <c r="S178" s="267"/>
      <c r="T178" s="26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9" t="s">
        <v>153</v>
      </c>
      <c r="AU178" s="269" t="s">
        <v>92</v>
      </c>
      <c r="AV178" s="15" t="s">
        <v>88</v>
      </c>
      <c r="AW178" s="15" t="s">
        <v>36</v>
      </c>
      <c r="AX178" s="15" t="s">
        <v>83</v>
      </c>
      <c r="AY178" s="269" t="s">
        <v>130</v>
      </c>
    </row>
    <row r="179" s="13" customFormat="1">
      <c r="A179" s="13"/>
      <c r="B179" s="238"/>
      <c r="C179" s="239"/>
      <c r="D179" s="231" t="s">
        <v>153</v>
      </c>
      <c r="E179" s="240" t="s">
        <v>1</v>
      </c>
      <c r="F179" s="241" t="s">
        <v>567</v>
      </c>
      <c r="G179" s="239"/>
      <c r="H179" s="242">
        <v>6.5700000000000003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153</v>
      </c>
      <c r="AU179" s="248" t="s">
        <v>92</v>
      </c>
      <c r="AV179" s="13" t="s">
        <v>92</v>
      </c>
      <c r="AW179" s="13" t="s">
        <v>36</v>
      </c>
      <c r="AX179" s="13" t="s">
        <v>83</v>
      </c>
      <c r="AY179" s="248" t="s">
        <v>130</v>
      </c>
    </row>
    <row r="180" s="15" customFormat="1">
      <c r="A180" s="15"/>
      <c r="B180" s="260"/>
      <c r="C180" s="261"/>
      <c r="D180" s="231" t="s">
        <v>153</v>
      </c>
      <c r="E180" s="262" t="s">
        <v>1</v>
      </c>
      <c r="F180" s="263" t="s">
        <v>180</v>
      </c>
      <c r="G180" s="261"/>
      <c r="H180" s="262" t="s">
        <v>1</v>
      </c>
      <c r="I180" s="264"/>
      <c r="J180" s="261"/>
      <c r="K180" s="261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153</v>
      </c>
      <c r="AU180" s="269" t="s">
        <v>92</v>
      </c>
      <c r="AV180" s="15" t="s">
        <v>88</v>
      </c>
      <c r="AW180" s="15" t="s">
        <v>36</v>
      </c>
      <c r="AX180" s="15" t="s">
        <v>83</v>
      </c>
      <c r="AY180" s="269" t="s">
        <v>130</v>
      </c>
    </row>
    <row r="181" s="13" customFormat="1">
      <c r="A181" s="13"/>
      <c r="B181" s="238"/>
      <c r="C181" s="239"/>
      <c r="D181" s="231" t="s">
        <v>153</v>
      </c>
      <c r="E181" s="240" t="s">
        <v>1</v>
      </c>
      <c r="F181" s="241" t="s">
        <v>567</v>
      </c>
      <c r="G181" s="239"/>
      <c r="H181" s="242">
        <v>6.5700000000000003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153</v>
      </c>
      <c r="AU181" s="248" t="s">
        <v>92</v>
      </c>
      <c r="AV181" s="13" t="s">
        <v>92</v>
      </c>
      <c r="AW181" s="13" t="s">
        <v>36</v>
      </c>
      <c r="AX181" s="13" t="s">
        <v>83</v>
      </c>
      <c r="AY181" s="248" t="s">
        <v>130</v>
      </c>
    </row>
    <row r="182" s="14" customFormat="1">
      <c r="A182" s="14"/>
      <c r="B182" s="249"/>
      <c r="C182" s="250"/>
      <c r="D182" s="231" t="s">
        <v>153</v>
      </c>
      <c r="E182" s="251" t="s">
        <v>1</v>
      </c>
      <c r="F182" s="252" t="s">
        <v>164</v>
      </c>
      <c r="G182" s="250"/>
      <c r="H182" s="253">
        <v>13.140000000000001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153</v>
      </c>
      <c r="AU182" s="259" t="s">
        <v>92</v>
      </c>
      <c r="AV182" s="14" t="s">
        <v>95</v>
      </c>
      <c r="AW182" s="14" t="s">
        <v>36</v>
      </c>
      <c r="AX182" s="14" t="s">
        <v>88</v>
      </c>
      <c r="AY182" s="259" t="s">
        <v>130</v>
      </c>
    </row>
    <row r="183" s="2" customFormat="1" ht="37.8" customHeight="1">
      <c r="A183" s="38"/>
      <c r="B183" s="39"/>
      <c r="C183" s="218" t="s">
        <v>221</v>
      </c>
      <c r="D183" s="218" t="s">
        <v>132</v>
      </c>
      <c r="E183" s="219" t="s">
        <v>595</v>
      </c>
      <c r="F183" s="220" t="s">
        <v>596</v>
      </c>
      <c r="G183" s="221" t="s">
        <v>157</v>
      </c>
      <c r="H183" s="222">
        <v>15.457000000000001</v>
      </c>
      <c r="I183" s="223"/>
      <c r="J183" s="224">
        <f>ROUND(I183*H183,2)</f>
        <v>0</v>
      </c>
      <c r="K183" s="220" t="s">
        <v>136</v>
      </c>
      <c r="L183" s="44"/>
      <c r="M183" s="225" t="s">
        <v>1</v>
      </c>
      <c r="N183" s="226" t="s">
        <v>48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95</v>
      </c>
      <c r="AT183" s="229" t="s">
        <v>132</v>
      </c>
      <c r="AU183" s="229" t="s">
        <v>92</v>
      </c>
      <c r="AY183" s="17" t="s">
        <v>130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88</v>
      </c>
      <c r="BK183" s="230">
        <f>ROUND(I183*H183,2)</f>
        <v>0</v>
      </c>
      <c r="BL183" s="17" t="s">
        <v>95</v>
      </c>
      <c r="BM183" s="229" t="s">
        <v>597</v>
      </c>
    </row>
    <row r="184" s="2" customFormat="1">
      <c r="A184" s="38"/>
      <c r="B184" s="39"/>
      <c r="C184" s="40"/>
      <c r="D184" s="231" t="s">
        <v>138</v>
      </c>
      <c r="E184" s="40"/>
      <c r="F184" s="232" t="s">
        <v>598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138</v>
      </c>
      <c r="AU184" s="17" t="s">
        <v>92</v>
      </c>
    </row>
    <row r="185" s="2" customFormat="1">
      <c r="A185" s="38"/>
      <c r="B185" s="39"/>
      <c r="C185" s="40"/>
      <c r="D185" s="236" t="s">
        <v>140</v>
      </c>
      <c r="E185" s="40"/>
      <c r="F185" s="237" t="s">
        <v>599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140</v>
      </c>
      <c r="AU185" s="17" t="s">
        <v>92</v>
      </c>
    </row>
    <row r="186" s="2" customFormat="1" ht="37.8" customHeight="1">
      <c r="A186" s="38"/>
      <c r="B186" s="39"/>
      <c r="C186" s="218" t="s">
        <v>228</v>
      </c>
      <c r="D186" s="218" t="s">
        <v>132</v>
      </c>
      <c r="E186" s="219" t="s">
        <v>600</v>
      </c>
      <c r="F186" s="220" t="s">
        <v>601</v>
      </c>
      <c r="G186" s="221" t="s">
        <v>157</v>
      </c>
      <c r="H186" s="222">
        <v>77.284999999999997</v>
      </c>
      <c r="I186" s="223"/>
      <c r="J186" s="224">
        <f>ROUND(I186*H186,2)</f>
        <v>0</v>
      </c>
      <c r="K186" s="220" t="s">
        <v>136</v>
      </c>
      <c r="L186" s="44"/>
      <c r="M186" s="225" t="s">
        <v>1</v>
      </c>
      <c r="N186" s="226" t="s">
        <v>48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95</v>
      </c>
      <c r="AT186" s="229" t="s">
        <v>132</v>
      </c>
      <c r="AU186" s="229" t="s">
        <v>92</v>
      </c>
      <c r="AY186" s="17" t="s">
        <v>130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88</v>
      </c>
      <c r="BK186" s="230">
        <f>ROUND(I186*H186,2)</f>
        <v>0</v>
      </c>
      <c r="BL186" s="17" t="s">
        <v>95</v>
      </c>
      <c r="BM186" s="229" t="s">
        <v>602</v>
      </c>
    </row>
    <row r="187" s="2" customFormat="1">
      <c r="A187" s="38"/>
      <c r="B187" s="39"/>
      <c r="C187" s="40"/>
      <c r="D187" s="231" t="s">
        <v>138</v>
      </c>
      <c r="E187" s="40"/>
      <c r="F187" s="232" t="s">
        <v>603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92</v>
      </c>
    </row>
    <row r="188" s="2" customFormat="1">
      <c r="A188" s="38"/>
      <c r="B188" s="39"/>
      <c r="C188" s="40"/>
      <c r="D188" s="236" t="s">
        <v>140</v>
      </c>
      <c r="E188" s="40"/>
      <c r="F188" s="237" t="s">
        <v>604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140</v>
      </c>
      <c r="AU188" s="17" t="s">
        <v>92</v>
      </c>
    </row>
    <row r="189" s="13" customFormat="1">
      <c r="A189" s="13"/>
      <c r="B189" s="238"/>
      <c r="C189" s="239"/>
      <c r="D189" s="231" t="s">
        <v>153</v>
      </c>
      <c r="E189" s="239"/>
      <c r="F189" s="241" t="s">
        <v>605</v>
      </c>
      <c r="G189" s="239"/>
      <c r="H189" s="242">
        <v>77.284999999999997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153</v>
      </c>
      <c r="AU189" s="248" t="s">
        <v>92</v>
      </c>
      <c r="AV189" s="13" t="s">
        <v>92</v>
      </c>
      <c r="AW189" s="13" t="s">
        <v>4</v>
      </c>
      <c r="AX189" s="13" t="s">
        <v>88</v>
      </c>
      <c r="AY189" s="248" t="s">
        <v>130</v>
      </c>
    </row>
    <row r="190" s="2" customFormat="1" ht="24.15" customHeight="1">
      <c r="A190" s="38"/>
      <c r="B190" s="39"/>
      <c r="C190" s="218" t="s">
        <v>235</v>
      </c>
      <c r="D190" s="218" t="s">
        <v>132</v>
      </c>
      <c r="E190" s="219" t="s">
        <v>189</v>
      </c>
      <c r="F190" s="220" t="s">
        <v>190</v>
      </c>
      <c r="G190" s="221" t="s">
        <v>157</v>
      </c>
      <c r="H190" s="222">
        <v>6.5700000000000003</v>
      </c>
      <c r="I190" s="223"/>
      <c r="J190" s="224">
        <f>ROUND(I190*H190,2)</f>
        <v>0</v>
      </c>
      <c r="K190" s="220" t="s">
        <v>136</v>
      </c>
      <c r="L190" s="44"/>
      <c r="M190" s="225" t="s">
        <v>1</v>
      </c>
      <c r="N190" s="226" t="s">
        <v>48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95</v>
      </c>
      <c r="AT190" s="229" t="s">
        <v>132</v>
      </c>
      <c r="AU190" s="229" t="s">
        <v>92</v>
      </c>
      <c r="AY190" s="17" t="s">
        <v>130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88</v>
      </c>
      <c r="BK190" s="230">
        <f>ROUND(I190*H190,2)</f>
        <v>0</v>
      </c>
      <c r="BL190" s="17" t="s">
        <v>95</v>
      </c>
      <c r="BM190" s="229" t="s">
        <v>606</v>
      </c>
    </row>
    <row r="191" s="2" customFormat="1">
      <c r="A191" s="38"/>
      <c r="B191" s="39"/>
      <c r="C191" s="40"/>
      <c r="D191" s="231" t="s">
        <v>138</v>
      </c>
      <c r="E191" s="40"/>
      <c r="F191" s="232" t="s">
        <v>607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138</v>
      </c>
      <c r="AU191" s="17" t="s">
        <v>92</v>
      </c>
    </row>
    <row r="192" s="2" customFormat="1">
      <c r="A192" s="38"/>
      <c r="B192" s="39"/>
      <c r="C192" s="40"/>
      <c r="D192" s="236" t="s">
        <v>140</v>
      </c>
      <c r="E192" s="40"/>
      <c r="F192" s="237" t="s">
        <v>193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140</v>
      </c>
      <c r="AU192" s="17" t="s">
        <v>92</v>
      </c>
    </row>
    <row r="193" s="15" customFormat="1">
      <c r="A193" s="15"/>
      <c r="B193" s="260"/>
      <c r="C193" s="261"/>
      <c r="D193" s="231" t="s">
        <v>153</v>
      </c>
      <c r="E193" s="262" t="s">
        <v>1</v>
      </c>
      <c r="F193" s="263" t="s">
        <v>180</v>
      </c>
      <c r="G193" s="261"/>
      <c r="H193" s="262" t="s">
        <v>1</v>
      </c>
      <c r="I193" s="264"/>
      <c r="J193" s="261"/>
      <c r="K193" s="261"/>
      <c r="L193" s="265"/>
      <c r="M193" s="266"/>
      <c r="N193" s="267"/>
      <c r="O193" s="267"/>
      <c r="P193" s="267"/>
      <c r="Q193" s="267"/>
      <c r="R193" s="267"/>
      <c r="S193" s="267"/>
      <c r="T193" s="26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9" t="s">
        <v>153</v>
      </c>
      <c r="AU193" s="269" t="s">
        <v>92</v>
      </c>
      <c r="AV193" s="15" t="s">
        <v>88</v>
      </c>
      <c r="AW193" s="15" t="s">
        <v>36</v>
      </c>
      <c r="AX193" s="15" t="s">
        <v>83</v>
      </c>
      <c r="AY193" s="269" t="s">
        <v>130</v>
      </c>
    </row>
    <row r="194" s="13" customFormat="1">
      <c r="A194" s="13"/>
      <c r="B194" s="238"/>
      <c r="C194" s="239"/>
      <c r="D194" s="231" t="s">
        <v>153</v>
      </c>
      <c r="E194" s="240" t="s">
        <v>1</v>
      </c>
      <c r="F194" s="241" t="s">
        <v>567</v>
      </c>
      <c r="G194" s="239"/>
      <c r="H194" s="242">
        <v>6.5700000000000003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153</v>
      </c>
      <c r="AU194" s="248" t="s">
        <v>92</v>
      </c>
      <c r="AV194" s="13" t="s">
        <v>92</v>
      </c>
      <c r="AW194" s="13" t="s">
        <v>36</v>
      </c>
      <c r="AX194" s="13" t="s">
        <v>88</v>
      </c>
      <c r="AY194" s="248" t="s">
        <v>130</v>
      </c>
    </row>
    <row r="195" s="2" customFormat="1" ht="33" customHeight="1">
      <c r="A195" s="38"/>
      <c r="B195" s="39"/>
      <c r="C195" s="218" t="s">
        <v>245</v>
      </c>
      <c r="D195" s="218" t="s">
        <v>132</v>
      </c>
      <c r="E195" s="219" t="s">
        <v>608</v>
      </c>
      <c r="F195" s="220" t="s">
        <v>609</v>
      </c>
      <c r="G195" s="221" t="s">
        <v>462</v>
      </c>
      <c r="H195" s="222">
        <v>27.823</v>
      </c>
      <c r="I195" s="223"/>
      <c r="J195" s="224">
        <f>ROUND(I195*H195,2)</f>
        <v>0</v>
      </c>
      <c r="K195" s="220" t="s">
        <v>136</v>
      </c>
      <c r="L195" s="44"/>
      <c r="M195" s="225" t="s">
        <v>1</v>
      </c>
      <c r="N195" s="226" t="s">
        <v>48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95</v>
      </c>
      <c r="AT195" s="229" t="s">
        <v>132</v>
      </c>
      <c r="AU195" s="229" t="s">
        <v>92</v>
      </c>
      <c r="AY195" s="17" t="s">
        <v>130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88</v>
      </c>
      <c r="BK195" s="230">
        <f>ROUND(I195*H195,2)</f>
        <v>0</v>
      </c>
      <c r="BL195" s="17" t="s">
        <v>95</v>
      </c>
      <c r="BM195" s="229" t="s">
        <v>610</v>
      </c>
    </row>
    <row r="196" s="2" customFormat="1">
      <c r="A196" s="38"/>
      <c r="B196" s="39"/>
      <c r="C196" s="40"/>
      <c r="D196" s="231" t="s">
        <v>138</v>
      </c>
      <c r="E196" s="40"/>
      <c r="F196" s="232" t="s">
        <v>498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138</v>
      </c>
      <c r="AU196" s="17" t="s">
        <v>92</v>
      </c>
    </row>
    <row r="197" s="2" customFormat="1">
      <c r="A197" s="38"/>
      <c r="B197" s="39"/>
      <c r="C197" s="40"/>
      <c r="D197" s="236" t="s">
        <v>140</v>
      </c>
      <c r="E197" s="40"/>
      <c r="F197" s="237" t="s">
        <v>611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140</v>
      </c>
      <c r="AU197" s="17" t="s">
        <v>92</v>
      </c>
    </row>
    <row r="198" s="15" customFormat="1">
      <c r="A198" s="15"/>
      <c r="B198" s="260"/>
      <c r="C198" s="261"/>
      <c r="D198" s="231" t="s">
        <v>153</v>
      </c>
      <c r="E198" s="262" t="s">
        <v>1</v>
      </c>
      <c r="F198" s="263" t="s">
        <v>612</v>
      </c>
      <c r="G198" s="261"/>
      <c r="H198" s="262" t="s">
        <v>1</v>
      </c>
      <c r="I198" s="264"/>
      <c r="J198" s="261"/>
      <c r="K198" s="261"/>
      <c r="L198" s="265"/>
      <c r="M198" s="266"/>
      <c r="N198" s="267"/>
      <c r="O198" s="267"/>
      <c r="P198" s="267"/>
      <c r="Q198" s="267"/>
      <c r="R198" s="267"/>
      <c r="S198" s="267"/>
      <c r="T198" s="26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9" t="s">
        <v>153</v>
      </c>
      <c r="AU198" s="269" t="s">
        <v>92</v>
      </c>
      <c r="AV198" s="15" t="s">
        <v>88</v>
      </c>
      <c r="AW198" s="15" t="s">
        <v>36</v>
      </c>
      <c r="AX198" s="15" t="s">
        <v>83</v>
      </c>
      <c r="AY198" s="269" t="s">
        <v>130</v>
      </c>
    </row>
    <row r="199" s="13" customFormat="1">
      <c r="A199" s="13"/>
      <c r="B199" s="238"/>
      <c r="C199" s="239"/>
      <c r="D199" s="231" t="s">
        <v>153</v>
      </c>
      <c r="E199" s="240" t="s">
        <v>1</v>
      </c>
      <c r="F199" s="241" t="s">
        <v>613</v>
      </c>
      <c r="G199" s="239"/>
      <c r="H199" s="242">
        <v>15.457000000000001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153</v>
      </c>
      <c r="AU199" s="248" t="s">
        <v>92</v>
      </c>
      <c r="AV199" s="13" t="s">
        <v>92</v>
      </c>
      <c r="AW199" s="13" t="s">
        <v>36</v>
      </c>
      <c r="AX199" s="13" t="s">
        <v>88</v>
      </c>
      <c r="AY199" s="248" t="s">
        <v>130</v>
      </c>
    </row>
    <row r="200" s="13" customFormat="1">
      <c r="A200" s="13"/>
      <c r="B200" s="238"/>
      <c r="C200" s="239"/>
      <c r="D200" s="231" t="s">
        <v>153</v>
      </c>
      <c r="E200" s="239"/>
      <c r="F200" s="241" t="s">
        <v>614</v>
      </c>
      <c r="G200" s="239"/>
      <c r="H200" s="242">
        <v>27.823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153</v>
      </c>
      <c r="AU200" s="248" t="s">
        <v>92</v>
      </c>
      <c r="AV200" s="13" t="s">
        <v>92</v>
      </c>
      <c r="AW200" s="13" t="s">
        <v>4</v>
      </c>
      <c r="AX200" s="13" t="s">
        <v>88</v>
      </c>
      <c r="AY200" s="248" t="s">
        <v>130</v>
      </c>
    </row>
    <row r="201" s="2" customFormat="1" ht="16.5" customHeight="1">
      <c r="A201" s="38"/>
      <c r="B201" s="39"/>
      <c r="C201" s="218" t="s">
        <v>252</v>
      </c>
      <c r="D201" s="218" t="s">
        <v>132</v>
      </c>
      <c r="E201" s="219" t="s">
        <v>201</v>
      </c>
      <c r="F201" s="220" t="s">
        <v>202</v>
      </c>
      <c r="G201" s="221" t="s">
        <v>157</v>
      </c>
      <c r="H201" s="222">
        <v>22.027000000000001</v>
      </c>
      <c r="I201" s="223"/>
      <c r="J201" s="224">
        <f>ROUND(I201*H201,2)</f>
        <v>0</v>
      </c>
      <c r="K201" s="220" t="s">
        <v>136</v>
      </c>
      <c r="L201" s="44"/>
      <c r="M201" s="225" t="s">
        <v>1</v>
      </c>
      <c r="N201" s="226" t="s">
        <v>48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95</v>
      </c>
      <c r="AT201" s="229" t="s">
        <v>132</v>
      </c>
      <c r="AU201" s="229" t="s">
        <v>92</v>
      </c>
      <c r="AY201" s="17" t="s">
        <v>130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88</v>
      </c>
      <c r="BK201" s="230">
        <f>ROUND(I201*H201,2)</f>
        <v>0</v>
      </c>
      <c r="BL201" s="17" t="s">
        <v>95</v>
      </c>
      <c r="BM201" s="229" t="s">
        <v>615</v>
      </c>
    </row>
    <row r="202" s="2" customFormat="1">
      <c r="A202" s="38"/>
      <c r="B202" s="39"/>
      <c r="C202" s="40"/>
      <c r="D202" s="231" t="s">
        <v>138</v>
      </c>
      <c r="E202" s="40"/>
      <c r="F202" s="232" t="s">
        <v>204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138</v>
      </c>
      <c r="AU202" s="17" t="s">
        <v>92</v>
      </c>
    </row>
    <row r="203" s="2" customFormat="1">
      <c r="A203" s="38"/>
      <c r="B203" s="39"/>
      <c r="C203" s="40"/>
      <c r="D203" s="236" t="s">
        <v>140</v>
      </c>
      <c r="E203" s="40"/>
      <c r="F203" s="237" t="s">
        <v>205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140</v>
      </c>
      <c r="AU203" s="17" t="s">
        <v>92</v>
      </c>
    </row>
    <row r="204" s="15" customFormat="1">
      <c r="A204" s="15"/>
      <c r="B204" s="260"/>
      <c r="C204" s="261"/>
      <c r="D204" s="231" t="s">
        <v>153</v>
      </c>
      <c r="E204" s="262" t="s">
        <v>1</v>
      </c>
      <c r="F204" s="263" t="s">
        <v>612</v>
      </c>
      <c r="G204" s="261"/>
      <c r="H204" s="262" t="s">
        <v>1</v>
      </c>
      <c r="I204" s="264"/>
      <c r="J204" s="261"/>
      <c r="K204" s="261"/>
      <c r="L204" s="265"/>
      <c r="M204" s="266"/>
      <c r="N204" s="267"/>
      <c r="O204" s="267"/>
      <c r="P204" s="267"/>
      <c r="Q204" s="267"/>
      <c r="R204" s="267"/>
      <c r="S204" s="267"/>
      <c r="T204" s="26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9" t="s">
        <v>153</v>
      </c>
      <c r="AU204" s="269" t="s">
        <v>92</v>
      </c>
      <c r="AV204" s="15" t="s">
        <v>88</v>
      </c>
      <c r="AW204" s="15" t="s">
        <v>36</v>
      </c>
      <c r="AX204" s="15" t="s">
        <v>83</v>
      </c>
      <c r="AY204" s="269" t="s">
        <v>130</v>
      </c>
    </row>
    <row r="205" s="13" customFormat="1">
      <c r="A205" s="13"/>
      <c r="B205" s="238"/>
      <c r="C205" s="239"/>
      <c r="D205" s="231" t="s">
        <v>153</v>
      </c>
      <c r="E205" s="240" t="s">
        <v>1</v>
      </c>
      <c r="F205" s="241" t="s">
        <v>613</v>
      </c>
      <c r="G205" s="239"/>
      <c r="H205" s="242">
        <v>15.457000000000001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153</v>
      </c>
      <c r="AU205" s="248" t="s">
        <v>92</v>
      </c>
      <c r="AV205" s="13" t="s">
        <v>92</v>
      </c>
      <c r="AW205" s="13" t="s">
        <v>36</v>
      </c>
      <c r="AX205" s="13" t="s">
        <v>83</v>
      </c>
      <c r="AY205" s="248" t="s">
        <v>130</v>
      </c>
    </row>
    <row r="206" s="15" customFormat="1">
      <c r="A206" s="15"/>
      <c r="B206" s="260"/>
      <c r="C206" s="261"/>
      <c r="D206" s="231" t="s">
        <v>153</v>
      </c>
      <c r="E206" s="262" t="s">
        <v>1</v>
      </c>
      <c r="F206" s="263" t="s">
        <v>178</v>
      </c>
      <c r="G206" s="261"/>
      <c r="H206" s="262" t="s">
        <v>1</v>
      </c>
      <c r="I206" s="264"/>
      <c r="J206" s="261"/>
      <c r="K206" s="261"/>
      <c r="L206" s="265"/>
      <c r="M206" s="266"/>
      <c r="N206" s="267"/>
      <c r="O206" s="267"/>
      <c r="P206" s="267"/>
      <c r="Q206" s="267"/>
      <c r="R206" s="267"/>
      <c r="S206" s="267"/>
      <c r="T206" s="26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9" t="s">
        <v>153</v>
      </c>
      <c r="AU206" s="269" t="s">
        <v>92</v>
      </c>
      <c r="AV206" s="15" t="s">
        <v>88</v>
      </c>
      <c r="AW206" s="15" t="s">
        <v>36</v>
      </c>
      <c r="AX206" s="15" t="s">
        <v>83</v>
      </c>
      <c r="AY206" s="269" t="s">
        <v>130</v>
      </c>
    </row>
    <row r="207" s="13" customFormat="1">
      <c r="A207" s="13"/>
      <c r="B207" s="238"/>
      <c r="C207" s="239"/>
      <c r="D207" s="231" t="s">
        <v>153</v>
      </c>
      <c r="E207" s="240" t="s">
        <v>1</v>
      </c>
      <c r="F207" s="241" t="s">
        <v>567</v>
      </c>
      <c r="G207" s="239"/>
      <c r="H207" s="242">
        <v>6.5700000000000003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153</v>
      </c>
      <c r="AU207" s="248" t="s">
        <v>92</v>
      </c>
      <c r="AV207" s="13" t="s">
        <v>92</v>
      </c>
      <c r="AW207" s="13" t="s">
        <v>36</v>
      </c>
      <c r="AX207" s="13" t="s">
        <v>83</v>
      </c>
      <c r="AY207" s="248" t="s">
        <v>130</v>
      </c>
    </row>
    <row r="208" s="14" customFormat="1">
      <c r="A208" s="14"/>
      <c r="B208" s="249"/>
      <c r="C208" s="250"/>
      <c r="D208" s="231" t="s">
        <v>153</v>
      </c>
      <c r="E208" s="251" t="s">
        <v>1</v>
      </c>
      <c r="F208" s="252" t="s">
        <v>164</v>
      </c>
      <c r="G208" s="250"/>
      <c r="H208" s="253">
        <v>22.027000000000001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153</v>
      </c>
      <c r="AU208" s="259" t="s">
        <v>92</v>
      </c>
      <c r="AV208" s="14" t="s">
        <v>95</v>
      </c>
      <c r="AW208" s="14" t="s">
        <v>36</v>
      </c>
      <c r="AX208" s="14" t="s">
        <v>88</v>
      </c>
      <c r="AY208" s="259" t="s">
        <v>130</v>
      </c>
    </row>
    <row r="209" s="2" customFormat="1" ht="24.15" customHeight="1">
      <c r="A209" s="38"/>
      <c r="B209" s="39"/>
      <c r="C209" s="218" t="s">
        <v>259</v>
      </c>
      <c r="D209" s="218" t="s">
        <v>132</v>
      </c>
      <c r="E209" s="219" t="s">
        <v>209</v>
      </c>
      <c r="F209" s="220" t="s">
        <v>210</v>
      </c>
      <c r="G209" s="221" t="s">
        <v>157</v>
      </c>
      <c r="H209" s="222">
        <v>1.1220000000000001</v>
      </c>
      <c r="I209" s="223"/>
      <c r="J209" s="224">
        <f>ROUND(I209*H209,2)</f>
        <v>0</v>
      </c>
      <c r="K209" s="220" t="s">
        <v>136</v>
      </c>
      <c r="L209" s="44"/>
      <c r="M209" s="225" t="s">
        <v>1</v>
      </c>
      <c r="N209" s="226" t="s">
        <v>48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95</v>
      </c>
      <c r="AT209" s="229" t="s">
        <v>132</v>
      </c>
      <c r="AU209" s="229" t="s">
        <v>92</v>
      </c>
      <c r="AY209" s="17" t="s">
        <v>130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88</v>
      </c>
      <c r="BK209" s="230">
        <f>ROUND(I209*H209,2)</f>
        <v>0</v>
      </c>
      <c r="BL209" s="17" t="s">
        <v>95</v>
      </c>
      <c r="BM209" s="229" t="s">
        <v>616</v>
      </c>
    </row>
    <row r="210" s="2" customFormat="1">
      <c r="A210" s="38"/>
      <c r="B210" s="39"/>
      <c r="C210" s="40"/>
      <c r="D210" s="231" t="s">
        <v>138</v>
      </c>
      <c r="E210" s="40"/>
      <c r="F210" s="232" t="s">
        <v>212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138</v>
      </c>
      <c r="AU210" s="17" t="s">
        <v>92</v>
      </c>
    </row>
    <row r="211" s="2" customFormat="1">
      <c r="A211" s="38"/>
      <c r="B211" s="39"/>
      <c r="C211" s="40"/>
      <c r="D211" s="236" t="s">
        <v>140</v>
      </c>
      <c r="E211" s="40"/>
      <c r="F211" s="237" t="s">
        <v>213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140</v>
      </c>
      <c r="AU211" s="17" t="s">
        <v>92</v>
      </c>
    </row>
    <row r="212" s="15" customFormat="1">
      <c r="A212" s="15"/>
      <c r="B212" s="260"/>
      <c r="C212" s="261"/>
      <c r="D212" s="231" t="s">
        <v>153</v>
      </c>
      <c r="E212" s="262" t="s">
        <v>1</v>
      </c>
      <c r="F212" s="263" t="s">
        <v>579</v>
      </c>
      <c r="G212" s="261"/>
      <c r="H212" s="262" t="s">
        <v>1</v>
      </c>
      <c r="I212" s="264"/>
      <c r="J212" s="261"/>
      <c r="K212" s="261"/>
      <c r="L212" s="265"/>
      <c r="M212" s="266"/>
      <c r="N212" s="267"/>
      <c r="O212" s="267"/>
      <c r="P212" s="267"/>
      <c r="Q212" s="267"/>
      <c r="R212" s="267"/>
      <c r="S212" s="267"/>
      <c r="T212" s="26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9" t="s">
        <v>153</v>
      </c>
      <c r="AU212" s="269" t="s">
        <v>92</v>
      </c>
      <c r="AV212" s="15" t="s">
        <v>88</v>
      </c>
      <c r="AW212" s="15" t="s">
        <v>36</v>
      </c>
      <c r="AX212" s="15" t="s">
        <v>83</v>
      </c>
      <c r="AY212" s="269" t="s">
        <v>130</v>
      </c>
    </row>
    <row r="213" s="13" customFormat="1">
      <c r="A213" s="13"/>
      <c r="B213" s="238"/>
      <c r="C213" s="239"/>
      <c r="D213" s="231" t="s">
        <v>153</v>
      </c>
      <c r="E213" s="240" t="s">
        <v>1</v>
      </c>
      <c r="F213" s="241" t="s">
        <v>617</v>
      </c>
      <c r="G213" s="239"/>
      <c r="H213" s="242">
        <v>0.41799999999999998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153</v>
      </c>
      <c r="AU213" s="248" t="s">
        <v>92</v>
      </c>
      <c r="AV213" s="13" t="s">
        <v>92</v>
      </c>
      <c r="AW213" s="13" t="s">
        <v>36</v>
      </c>
      <c r="AX213" s="13" t="s">
        <v>83</v>
      </c>
      <c r="AY213" s="248" t="s">
        <v>130</v>
      </c>
    </row>
    <row r="214" s="15" customFormat="1">
      <c r="A214" s="15"/>
      <c r="B214" s="260"/>
      <c r="C214" s="261"/>
      <c r="D214" s="231" t="s">
        <v>153</v>
      </c>
      <c r="E214" s="262" t="s">
        <v>1</v>
      </c>
      <c r="F214" s="263" t="s">
        <v>581</v>
      </c>
      <c r="G214" s="261"/>
      <c r="H214" s="262" t="s">
        <v>1</v>
      </c>
      <c r="I214" s="264"/>
      <c r="J214" s="261"/>
      <c r="K214" s="261"/>
      <c r="L214" s="265"/>
      <c r="M214" s="266"/>
      <c r="N214" s="267"/>
      <c r="O214" s="267"/>
      <c r="P214" s="267"/>
      <c r="Q214" s="267"/>
      <c r="R214" s="267"/>
      <c r="S214" s="267"/>
      <c r="T214" s="26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9" t="s">
        <v>153</v>
      </c>
      <c r="AU214" s="269" t="s">
        <v>92</v>
      </c>
      <c r="AV214" s="15" t="s">
        <v>88</v>
      </c>
      <c r="AW214" s="15" t="s">
        <v>36</v>
      </c>
      <c r="AX214" s="15" t="s">
        <v>83</v>
      </c>
      <c r="AY214" s="269" t="s">
        <v>130</v>
      </c>
    </row>
    <row r="215" s="13" customFormat="1">
      <c r="A215" s="13"/>
      <c r="B215" s="238"/>
      <c r="C215" s="239"/>
      <c r="D215" s="231" t="s">
        <v>153</v>
      </c>
      <c r="E215" s="240" t="s">
        <v>1</v>
      </c>
      <c r="F215" s="241" t="s">
        <v>618</v>
      </c>
      <c r="G215" s="239"/>
      <c r="H215" s="242">
        <v>0.70399999999999996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153</v>
      </c>
      <c r="AU215" s="248" t="s">
        <v>92</v>
      </c>
      <c r="AV215" s="13" t="s">
        <v>92</v>
      </c>
      <c r="AW215" s="13" t="s">
        <v>36</v>
      </c>
      <c r="AX215" s="13" t="s">
        <v>83</v>
      </c>
      <c r="AY215" s="248" t="s">
        <v>130</v>
      </c>
    </row>
    <row r="216" s="14" customFormat="1">
      <c r="A216" s="14"/>
      <c r="B216" s="249"/>
      <c r="C216" s="250"/>
      <c r="D216" s="231" t="s">
        <v>153</v>
      </c>
      <c r="E216" s="251" t="s">
        <v>1</v>
      </c>
      <c r="F216" s="252" t="s">
        <v>164</v>
      </c>
      <c r="G216" s="250"/>
      <c r="H216" s="253">
        <v>1.1219999999999999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153</v>
      </c>
      <c r="AU216" s="259" t="s">
        <v>92</v>
      </c>
      <c r="AV216" s="14" t="s">
        <v>95</v>
      </c>
      <c r="AW216" s="14" t="s">
        <v>36</v>
      </c>
      <c r="AX216" s="14" t="s">
        <v>88</v>
      </c>
      <c r="AY216" s="259" t="s">
        <v>130</v>
      </c>
    </row>
    <row r="217" s="2" customFormat="1" ht="24.15" customHeight="1">
      <c r="A217" s="38"/>
      <c r="B217" s="39"/>
      <c r="C217" s="218" t="s">
        <v>265</v>
      </c>
      <c r="D217" s="218" t="s">
        <v>132</v>
      </c>
      <c r="E217" s="219" t="s">
        <v>619</v>
      </c>
      <c r="F217" s="220" t="s">
        <v>620</v>
      </c>
      <c r="G217" s="221" t="s">
        <v>135</v>
      </c>
      <c r="H217" s="222">
        <v>50.399999999999999</v>
      </c>
      <c r="I217" s="223"/>
      <c r="J217" s="224">
        <f>ROUND(I217*H217,2)</f>
        <v>0</v>
      </c>
      <c r="K217" s="220" t="s">
        <v>136</v>
      </c>
      <c r="L217" s="44"/>
      <c r="M217" s="225" t="s">
        <v>1</v>
      </c>
      <c r="N217" s="226" t="s">
        <v>48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95</v>
      </c>
      <c r="AT217" s="229" t="s">
        <v>132</v>
      </c>
      <c r="AU217" s="229" t="s">
        <v>92</v>
      </c>
      <c r="AY217" s="17" t="s">
        <v>130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88</v>
      </c>
      <c r="BK217" s="230">
        <f>ROUND(I217*H217,2)</f>
        <v>0</v>
      </c>
      <c r="BL217" s="17" t="s">
        <v>95</v>
      </c>
      <c r="BM217" s="229" t="s">
        <v>621</v>
      </c>
    </row>
    <row r="218" s="2" customFormat="1">
      <c r="A218" s="38"/>
      <c r="B218" s="39"/>
      <c r="C218" s="40"/>
      <c r="D218" s="231" t="s">
        <v>138</v>
      </c>
      <c r="E218" s="40"/>
      <c r="F218" s="232" t="s">
        <v>622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92</v>
      </c>
    </row>
    <row r="219" s="2" customFormat="1">
      <c r="A219" s="38"/>
      <c r="B219" s="39"/>
      <c r="C219" s="40"/>
      <c r="D219" s="236" t="s">
        <v>140</v>
      </c>
      <c r="E219" s="40"/>
      <c r="F219" s="237" t="s">
        <v>623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140</v>
      </c>
      <c r="AU219" s="17" t="s">
        <v>92</v>
      </c>
    </row>
    <row r="220" s="2" customFormat="1" ht="16.5" customHeight="1">
      <c r="A220" s="38"/>
      <c r="B220" s="39"/>
      <c r="C220" s="270" t="s">
        <v>271</v>
      </c>
      <c r="D220" s="270" t="s">
        <v>229</v>
      </c>
      <c r="E220" s="271" t="s">
        <v>624</v>
      </c>
      <c r="F220" s="272" t="s">
        <v>625</v>
      </c>
      <c r="G220" s="273" t="s">
        <v>232</v>
      </c>
      <c r="H220" s="274">
        <v>1.764</v>
      </c>
      <c r="I220" s="275"/>
      <c r="J220" s="276">
        <f>ROUND(I220*H220,2)</f>
        <v>0</v>
      </c>
      <c r="K220" s="272" t="s">
        <v>136</v>
      </c>
      <c r="L220" s="277"/>
      <c r="M220" s="278" t="s">
        <v>1</v>
      </c>
      <c r="N220" s="279" t="s">
        <v>48</v>
      </c>
      <c r="O220" s="91"/>
      <c r="P220" s="227">
        <f>O220*H220</f>
        <v>0</v>
      </c>
      <c r="Q220" s="227">
        <v>0.001</v>
      </c>
      <c r="R220" s="227">
        <f>Q220*H220</f>
        <v>0.0017639999999999999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188</v>
      </c>
      <c r="AT220" s="229" t="s">
        <v>229</v>
      </c>
      <c r="AU220" s="229" t="s">
        <v>92</v>
      </c>
      <c r="AY220" s="17" t="s">
        <v>130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88</v>
      </c>
      <c r="BK220" s="230">
        <f>ROUND(I220*H220,2)</f>
        <v>0</v>
      </c>
      <c r="BL220" s="17" t="s">
        <v>95</v>
      </c>
      <c r="BM220" s="229" t="s">
        <v>626</v>
      </c>
    </row>
    <row r="221" s="2" customFormat="1">
      <c r="A221" s="38"/>
      <c r="B221" s="39"/>
      <c r="C221" s="40"/>
      <c r="D221" s="231" t="s">
        <v>138</v>
      </c>
      <c r="E221" s="40"/>
      <c r="F221" s="232" t="s">
        <v>625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138</v>
      </c>
      <c r="AU221" s="17" t="s">
        <v>92</v>
      </c>
    </row>
    <row r="222" s="13" customFormat="1">
      <c r="A222" s="13"/>
      <c r="B222" s="238"/>
      <c r="C222" s="239"/>
      <c r="D222" s="231" t="s">
        <v>153</v>
      </c>
      <c r="E222" s="239"/>
      <c r="F222" s="241" t="s">
        <v>627</v>
      </c>
      <c r="G222" s="239"/>
      <c r="H222" s="242">
        <v>1.764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153</v>
      </c>
      <c r="AU222" s="248" t="s">
        <v>92</v>
      </c>
      <c r="AV222" s="13" t="s">
        <v>92</v>
      </c>
      <c r="AW222" s="13" t="s">
        <v>4</v>
      </c>
      <c r="AX222" s="13" t="s">
        <v>88</v>
      </c>
      <c r="AY222" s="248" t="s">
        <v>130</v>
      </c>
    </row>
    <row r="223" s="2" customFormat="1" ht="24.15" customHeight="1">
      <c r="A223" s="38"/>
      <c r="B223" s="39"/>
      <c r="C223" s="218" t="s">
        <v>7</v>
      </c>
      <c r="D223" s="218" t="s">
        <v>132</v>
      </c>
      <c r="E223" s="219" t="s">
        <v>628</v>
      </c>
      <c r="F223" s="220" t="s">
        <v>629</v>
      </c>
      <c r="G223" s="221" t="s">
        <v>135</v>
      </c>
      <c r="H223" s="222">
        <v>50.399999999999999</v>
      </c>
      <c r="I223" s="223"/>
      <c r="J223" s="224">
        <f>ROUND(I223*H223,2)</f>
        <v>0</v>
      </c>
      <c r="K223" s="220" t="s">
        <v>136</v>
      </c>
      <c r="L223" s="44"/>
      <c r="M223" s="225" t="s">
        <v>1</v>
      </c>
      <c r="N223" s="226" t="s">
        <v>48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95</v>
      </c>
      <c r="AT223" s="229" t="s">
        <v>132</v>
      </c>
      <c r="AU223" s="229" t="s">
        <v>92</v>
      </c>
      <c r="AY223" s="17" t="s">
        <v>130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88</v>
      </c>
      <c r="BK223" s="230">
        <f>ROUND(I223*H223,2)</f>
        <v>0</v>
      </c>
      <c r="BL223" s="17" t="s">
        <v>95</v>
      </c>
      <c r="BM223" s="229" t="s">
        <v>630</v>
      </c>
    </row>
    <row r="224" s="2" customFormat="1">
      <c r="A224" s="38"/>
      <c r="B224" s="39"/>
      <c r="C224" s="40"/>
      <c r="D224" s="231" t="s">
        <v>138</v>
      </c>
      <c r="E224" s="40"/>
      <c r="F224" s="232" t="s">
        <v>631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138</v>
      </c>
      <c r="AU224" s="17" t="s">
        <v>92</v>
      </c>
    </row>
    <row r="225" s="2" customFormat="1">
      <c r="A225" s="38"/>
      <c r="B225" s="39"/>
      <c r="C225" s="40"/>
      <c r="D225" s="236" t="s">
        <v>140</v>
      </c>
      <c r="E225" s="40"/>
      <c r="F225" s="237" t="s">
        <v>632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140</v>
      </c>
      <c r="AU225" s="17" t="s">
        <v>92</v>
      </c>
    </row>
    <row r="226" s="2" customFormat="1" ht="24.15" customHeight="1">
      <c r="A226" s="38"/>
      <c r="B226" s="39"/>
      <c r="C226" s="218" t="s">
        <v>287</v>
      </c>
      <c r="D226" s="218" t="s">
        <v>132</v>
      </c>
      <c r="E226" s="219" t="s">
        <v>633</v>
      </c>
      <c r="F226" s="220" t="s">
        <v>634</v>
      </c>
      <c r="G226" s="221" t="s">
        <v>135</v>
      </c>
      <c r="H226" s="222">
        <v>50.399999999999999</v>
      </c>
      <c r="I226" s="223"/>
      <c r="J226" s="224">
        <f>ROUND(I226*H226,2)</f>
        <v>0</v>
      </c>
      <c r="K226" s="220" t="s">
        <v>136</v>
      </c>
      <c r="L226" s="44"/>
      <c r="M226" s="225" t="s">
        <v>1</v>
      </c>
      <c r="N226" s="226" t="s">
        <v>48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95</v>
      </c>
      <c r="AT226" s="229" t="s">
        <v>132</v>
      </c>
      <c r="AU226" s="229" t="s">
        <v>92</v>
      </c>
      <c r="AY226" s="17" t="s">
        <v>130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88</v>
      </c>
      <c r="BK226" s="230">
        <f>ROUND(I226*H226,2)</f>
        <v>0</v>
      </c>
      <c r="BL226" s="17" t="s">
        <v>95</v>
      </c>
      <c r="BM226" s="229" t="s">
        <v>635</v>
      </c>
    </row>
    <row r="227" s="2" customFormat="1">
      <c r="A227" s="38"/>
      <c r="B227" s="39"/>
      <c r="C227" s="40"/>
      <c r="D227" s="231" t="s">
        <v>138</v>
      </c>
      <c r="E227" s="40"/>
      <c r="F227" s="232" t="s">
        <v>636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92</v>
      </c>
    </row>
    <row r="228" s="2" customFormat="1">
      <c r="A228" s="38"/>
      <c r="B228" s="39"/>
      <c r="C228" s="40"/>
      <c r="D228" s="236" t="s">
        <v>140</v>
      </c>
      <c r="E228" s="40"/>
      <c r="F228" s="237" t="s">
        <v>637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140</v>
      </c>
      <c r="AU228" s="17" t="s">
        <v>92</v>
      </c>
    </row>
    <row r="229" s="13" customFormat="1">
      <c r="A229" s="13"/>
      <c r="B229" s="238"/>
      <c r="C229" s="239"/>
      <c r="D229" s="231" t="s">
        <v>153</v>
      </c>
      <c r="E229" s="240" t="s">
        <v>1</v>
      </c>
      <c r="F229" s="241" t="s">
        <v>638</v>
      </c>
      <c r="G229" s="239"/>
      <c r="H229" s="242">
        <v>50.399999999999999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153</v>
      </c>
      <c r="AU229" s="248" t="s">
        <v>92</v>
      </c>
      <c r="AV229" s="13" t="s">
        <v>92</v>
      </c>
      <c r="AW229" s="13" t="s">
        <v>36</v>
      </c>
      <c r="AX229" s="13" t="s">
        <v>88</v>
      </c>
      <c r="AY229" s="248" t="s">
        <v>130</v>
      </c>
    </row>
    <row r="230" s="12" customFormat="1" ht="22.8" customHeight="1">
      <c r="A230" s="12"/>
      <c r="B230" s="202"/>
      <c r="C230" s="203"/>
      <c r="D230" s="204" t="s">
        <v>82</v>
      </c>
      <c r="E230" s="216" t="s">
        <v>92</v>
      </c>
      <c r="F230" s="216" t="s">
        <v>639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SUM(P231:P245)</f>
        <v>0</v>
      </c>
      <c r="Q230" s="210"/>
      <c r="R230" s="211">
        <f>SUM(R231:R245)</f>
        <v>0.89874909991999996</v>
      </c>
      <c r="S230" s="210"/>
      <c r="T230" s="212">
        <f>SUM(T231:T245)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88</v>
      </c>
      <c r="AT230" s="214" t="s">
        <v>82</v>
      </c>
      <c r="AU230" s="214" t="s">
        <v>88</v>
      </c>
      <c r="AY230" s="213" t="s">
        <v>130</v>
      </c>
      <c r="BK230" s="215">
        <f>SUM(BK231:BK245)</f>
        <v>0</v>
      </c>
    </row>
    <row r="231" s="2" customFormat="1" ht="33" customHeight="1">
      <c r="A231" s="38"/>
      <c r="B231" s="39"/>
      <c r="C231" s="218" t="s">
        <v>293</v>
      </c>
      <c r="D231" s="218" t="s">
        <v>132</v>
      </c>
      <c r="E231" s="219" t="s">
        <v>640</v>
      </c>
      <c r="F231" s="220" t="s">
        <v>641</v>
      </c>
      <c r="G231" s="221" t="s">
        <v>157</v>
      </c>
      <c r="H231" s="222">
        <v>0.55000000000000004</v>
      </c>
      <c r="I231" s="223"/>
      <c r="J231" s="224">
        <f>ROUND(I231*H231,2)</f>
        <v>0</v>
      </c>
      <c r="K231" s="220" t="s">
        <v>136</v>
      </c>
      <c r="L231" s="44"/>
      <c r="M231" s="225" t="s">
        <v>1</v>
      </c>
      <c r="N231" s="226" t="s">
        <v>48</v>
      </c>
      <c r="O231" s="91"/>
      <c r="P231" s="227">
        <f>O231*H231</f>
        <v>0</v>
      </c>
      <c r="Q231" s="227">
        <v>1.6299999999999999</v>
      </c>
      <c r="R231" s="227">
        <f>Q231*H231</f>
        <v>0.89649999999999996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95</v>
      </c>
      <c r="AT231" s="229" t="s">
        <v>132</v>
      </c>
      <c r="AU231" s="229" t="s">
        <v>92</v>
      </c>
      <c r="AY231" s="17" t="s">
        <v>130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88</v>
      </c>
      <c r="BK231" s="230">
        <f>ROUND(I231*H231,2)</f>
        <v>0</v>
      </c>
      <c r="BL231" s="17" t="s">
        <v>95</v>
      </c>
      <c r="BM231" s="229" t="s">
        <v>642</v>
      </c>
    </row>
    <row r="232" s="2" customFormat="1">
      <c r="A232" s="38"/>
      <c r="B232" s="39"/>
      <c r="C232" s="40"/>
      <c r="D232" s="231" t="s">
        <v>138</v>
      </c>
      <c r="E232" s="40"/>
      <c r="F232" s="232" t="s">
        <v>643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138</v>
      </c>
      <c r="AU232" s="17" t="s">
        <v>92</v>
      </c>
    </row>
    <row r="233" s="2" customFormat="1">
      <c r="A233" s="38"/>
      <c r="B233" s="39"/>
      <c r="C233" s="40"/>
      <c r="D233" s="236" t="s">
        <v>140</v>
      </c>
      <c r="E233" s="40"/>
      <c r="F233" s="237" t="s">
        <v>644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140</v>
      </c>
      <c r="AU233" s="17" t="s">
        <v>92</v>
      </c>
    </row>
    <row r="234" s="15" customFormat="1">
      <c r="A234" s="15"/>
      <c r="B234" s="260"/>
      <c r="C234" s="261"/>
      <c r="D234" s="231" t="s">
        <v>153</v>
      </c>
      <c r="E234" s="262" t="s">
        <v>1</v>
      </c>
      <c r="F234" s="263" t="s">
        <v>645</v>
      </c>
      <c r="G234" s="261"/>
      <c r="H234" s="262" t="s">
        <v>1</v>
      </c>
      <c r="I234" s="264"/>
      <c r="J234" s="261"/>
      <c r="K234" s="261"/>
      <c r="L234" s="265"/>
      <c r="M234" s="266"/>
      <c r="N234" s="267"/>
      <c r="O234" s="267"/>
      <c r="P234" s="267"/>
      <c r="Q234" s="267"/>
      <c r="R234" s="267"/>
      <c r="S234" s="267"/>
      <c r="T234" s="26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9" t="s">
        <v>153</v>
      </c>
      <c r="AU234" s="269" t="s">
        <v>92</v>
      </c>
      <c r="AV234" s="15" t="s">
        <v>88</v>
      </c>
      <c r="AW234" s="15" t="s">
        <v>36</v>
      </c>
      <c r="AX234" s="15" t="s">
        <v>83</v>
      </c>
      <c r="AY234" s="269" t="s">
        <v>130</v>
      </c>
    </row>
    <row r="235" s="15" customFormat="1">
      <c r="A235" s="15"/>
      <c r="B235" s="260"/>
      <c r="C235" s="261"/>
      <c r="D235" s="231" t="s">
        <v>153</v>
      </c>
      <c r="E235" s="262" t="s">
        <v>1</v>
      </c>
      <c r="F235" s="263" t="s">
        <v>646</v>
      </c>
      <c r="G235" s="261"/>
      <c r="H235" s="262" t="s">
        <v>1</v>
      </c>
      <c r="I235" s="264"/>
      <c r="J235" s="261"/>
      <c r="K235" s="261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153</v>
      </c>
      <c r="AU235" s="269" t="s">
        <v>92</v>
      </c>
      <c r="AV235" s="15" t="s">
        <v>88</v>
      </c>
      <c r="AW235" s="15" t="s">
        <v>36</v>
      </c>
      <c r="AX235" s="15" t="s">
        <v>83</v>
      </c>
      <c r="AY235" s="269" t="s">
        <v>130</v>
      </c>
    </row>
    <row r="236" s="13" customFormat="1">
      <c r="A236" s="13"/>
      <c r="B236" s="238"/>
      <c r="C236" s="239"/>
      <c r="D236" s="231" t="s">
        <v>153</v>
      </c>
      <c r="E236" s="240" t="s">
        <v>1</v>
      </c>
      <c r="F236" s="241" t="s">
        <v>647</v>
      </c>
      <c r="G236" s="239"/>
      <c r="H236" s="242">
        <v>0.55000000000000004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153</v>
      </c>
      <c r="AU236" s="248" t="s">
        <v>92</v>
      </c>
      <c r="AV236" s="13" t="s">
        <v>92</v>
      </c>
      <c r="AW236" s="13" t="s">
        <v>36</v>
      </c>
      <c r="AX236" s="13" t="s">
        <v>88</v>
      </c>
      <c r="AY236" s="248" t="s">
        <v>130</v>
      </c>
    </row>
    <row r="237" s="2" customFormat="1" ht="24.15" customHeight="1">
      <c r="A237" s="38"/>
      <c r="B237" s="39"/>
      <c r="C237" s="218" t="s">
        <v>299</v>
      </c>
      <c r="D237" s="218" t="s">
        <v>132</v>
      </c>
      <c r="E237" s="219" t="s">
        <v>648</v>
      </c>
      <c r="F237" s="220" t="s">
        <v>649</v>
      </c>
      <c r="G237" s="221" t="s">
        <v>135</v>
      </c>
      <c r="H237" s="222">
        <v>4.2679999999999998</v>
      </c>
      <c r="I237" s="223"/>
      <c r="J237" s="224">
        <f>ROUND(I237*H237,2)</f>
        <v>0</v>
      </c>
      <c r="K237" s="220" t="s">
        <v>136</v>
      </c>
      <c r="L237" s="44"/>
      <c r="M237" s="225" t="s">
        <v>1</v>
      </c>
      <c r="N237" s="226" t="s">
        <v>48</v>
      </c>
      <c r="O237" s="91"/>
      <c r="P237" s="227">
        <f>O237*H237</f>
        <v>0</v>
      </c>
      <c r="Q237" s="227">
        <v>0.00016694</v>
      </c>
      <c r="R237" s="227">
        <f>Q237*H237</f>
        <v>0.00071249991999999991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95</v>
      </c>
      <c r="AT237" s="229" t="s">
        <v>132</v>
      </c>
      <c r="AU237" s="229" t="s">
        <v>92</v>
      </c>
      <c r="AY237" s="17" t="s">
        <v>130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88</v>
      </c>
      <c r="BK237" s="230">
        <f>ROUND(I237*H237,2)</f>
        <v>0</v>
      </c>
      <c r="BL237" s="17" t="s">
        <v>95</v>
      </c>
      <c r="BM237" s="229" t="s">
        <v>650</v>
      </c>
    </row>
    <row r="238" s="2" customFormat="1">
      <c r="A238" s="38"/>
      <c r="B238" s="39"/>
      <c r="C238" s="40"/>
      <c r="D238" s="231" t="s">
        <v>138</v>
      </c>
      <c r="E238" s="40"/>
      <c r="F238" s="232" t="s">
        <v>651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138</v>
      </c>
      <c r="AU238" s="17" t="s">
        <v>92</v>
      </c>
    </row>
    <row r="239" s="2" customFormat="1">
      <c r="A239" s="38"/>
      <c r="B239" s="39"/>
      <c r="C239" s="40"/>
      <c r="D239" s="236" t="s">
        <v>140</v>
      </c>
      <c r="E239" s="40"/>
      <c r="F239" s="237" t="s">
        <v>652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140</v>
      </c>
      <c r="AU239" s="17" t="s">
        <v>92</v>
      </c>
    </row>
    <row r="240" s="15" customFormat="1">
      <c r="A240" s="15"/>
      <c r="B240" s="260"/>
      <c r="C240" s="261"/>
      <c r="D240" s="231" t="s">
        <v>153</v>
      </c>
      <c r="E240" s="262" t="s">
        <v>1</v>
      </c>
      <c r="F240" s="263" t="s">
        <v>645</v>
      </c>
      <c r="G240" s="261"/>
      <c r="H240" s="262" t="s">
        <v>1</v>
      </c>
      <c r="I240" s="264"/>
      <c r="J240" s="261"/>
      <c r="K240" s="261"/>
      <c r="L240" s="265"/>
      <c r="M240" s="266"/>
      <c r="N240" s="267"/>
      <c r="O240" s="267"/>
      <c r="P240" s="267"/>
      <c r="Q240" s="267"/>
      <c r="R240" s="267"/>
      <c r="S240" s="267"/>
      <c r="T240" s="26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9" t="s">
        <v>153</v>
      </c>
      <c r="AU240" s="269" t="s">
        <v>92</v>
      </c>
      <c r="AV240" s="15" t="s">
        <v>88</v>
      </c>
      <c r="AW240" s="15" t="s">
        <v>36</v>
      </c>
      <c r="AX240" s="15" t="s">
        <v>83</v>
      </c>
      <c r="AY240" s="269" t="s">
        <v>130</v>
      </c>
    </row>
    <row r="241" s="15" customFormat="1">
      <c r="A241" s="15"/>
      <c r="B241" s="260"/>
      <c r="C241" s="261"/>
      <c r="D241" s="231" t="s">
        <v>153</v>
      </c>
      <c r="E241" s="262" t="s">
        <v>1</v>
      </c>
      <c r="F241" s="263" t="s">
        <v>653</v>
      </c>
      <c r="G241" s="261"/>
      <c r="H241" s="262" t="s">
        <v>1</v>
      </c>
      <c r="I241" s="264"/>
      <c r="J241" s="261"/>
      <c r="K241" s="261"/>
      <c r="L241" s="265"/>
      <c r="M241" s="266"/>
      <c r="N241" s="267"/>
      <c r="O241" s="267"/>
      <c r="P241" s="267"/>
      <c r="Q241" s="267"/>
      <c r="R241" s="267"/>
      <c r="S241" s="267"/>
      <c r="T241" s="26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9" t="s">
        <v>153</v>
      </c>
      <c r="AU241" s="269" t="s">
        <v>92</v>
      </c>
      <c r="AV241" s="15" t="s">
        <v>88</v>
      </c>
      <c r="AW241" s="15" t="s">
        <v>36</v>
      </c>
      <c r="AX241" s="15" t="s">
        <v>83</v>
      </c>
      <c r="AY241" s="269" t="s">
        <v>130</v>
      </c>
    </row>
    <row r="242" s="13" customFormat="1">
      <c r="A242" s="13"/>
      <c r="B242" s="238"/>
      <c r="C242" s="239"/>
      <c r="D242" s="231" t="s">
        <v>153</v>
      </c>
      <c r="E242" s="240" t="s">
        <v>1</v>
      </c>
      <c r="F242" s="241" t="s">
        <v>654</v>
      </c>
      <c r="G242" s="239"/>
      <c r="H242" s="242">
        <v>4.2679999999999998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153</v>
      </c>
      <c r="AU242" s="248" t="s">
        <v>92</v>
      </c>
      <c r="AV242" s="13" t="s">
        <v>92</v>
      </c>
      <c r="AW242" s="13" t="s">
        <v>36</v>
      </c>
      <c r="AX242" s="13" t="s">
        <v>88</v>
      </c>
      <c r="AY242" s="248" t="s">
        <v>130</v>
      </c>
    </row>
    <row r="243" s="2" customFormat="1" ht="24.15" customHeight="1">
      <c r="A243" s="38"/>
      <c r="B243" s="39"/>
      <c r="C243" s="270" t="s">
        <v>305</v>
      </c>
      <c r="D243" s="270" t="s">
        <v>229</v>
      </c>
      <c r="E243" s="271" t="s">
        <v>655</v>
      </c>
      <c r="F243" s="272" t="s">
        <v>656</v>
      </c>
      <c r="G243" s="273" t="s">
        <v>135</v>
      </c>
      <c r="H243" s="274">
        <v>5.1219999999999999</v>
      </c>
      <c r="I243" s="275"/>
      <c r="J243" s="276">
        <f>ROUND(I243*H243,2)</f>
        <v>0</v>
      </c>
      <c r="K243" s="272" t="s">
        <v>136</v>
      </c>
      <c r="L243" s="277"/>
      <c r="M243" s="278" t="s">
        <v>1</v>
      </c>
      <c r="N243" s="279" t="s">
        <v>48</v>
      </c>
      <c r="O243" s="91"/>
      <c r="P243" s="227">
        <f>O243*H243</f>
        <v>0</v>
      </c>
      <c r="Q243" s="227">
        <v>0.00029999999999999997</v>
      </c>
      <c r="R243" s="227">
        <f>Q243*H243</f>
        <v>0.0015365999999999997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188</v>
      </c>
      <c r="AT243" s="229" t="s">
        <v>229</v>
      </c>
      <c r="AU243" s="229" t="s">
        <v>92</v>
      </c>
      <c r="AY243" s="17" t="s">
        <v>130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88</v>
      </c>
      <c r="BK243" s="230">
        <f>ROUND(I243*H243,2)</f>
        <v>0</v>
      </c>
      <c r="BL243" s="17" t="s">
        <v>95</v>
      </c>
      <c r="BM243" s="229" t="s">
        <v>657</v>
      </c>
    </row>
    <row r="244" s="2" customFormat="1">
      <c r="A244" s="38"/>
      <c r="B244" s="39"/>
      <c r="C244" s="40"/>
      <c r="D244" s="231" t="s">
        <v>138</v>
      </c>
      <c r="E244" s="40"/>
      <c r="F244" s="232" t="s">
        <v>656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92</v>
      </c>
    </row>
    <row r="245" s="13" customFormat="1">
      <c r="A245" s="13"/>
      <c r="B245" s="238"/>
      <c r="C245" s="239"/>
      <c r="D245" s="231" t="s">
        <v>153</v>
      </c>
      <c r="E245" s="239"/>
      <c r="F245" s="241" t="s">
        <v>658</v>
      </c>
      <c r="G245" s="239"/>
      <c r="H245" s="242">
        <v>5.1219999999999999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153</v>
      </c>
      <c r="AU245" s="248" t="s">
        <v>92</v>
      </c>
      <c r="AV245" s="13" t="s">
        <v>92</v>
      </c>
      <c r="AW245" s="13" t="s">
        <v>4</v>
      </c>
      <c r="AX245" s="13" t="s">
        <v>88</v>
      </c>
      <c r="AY245" s="248" t="s">
        <v>130</v>
      </c>
    </row>
    <row r="246" s="12" customFormat="1" ht="22.8" customHeight="1">
      <c r="A246" s="12"/>
      <c r="B246" s="202"/>
      <c r="C246" s="203"/>
      <c r="D246" s="204" t="s">
        <v>82</v>
      </c>
      <c r="E246" s="216" t="s">
        <v>95</v>
      </c>
      <c r="F246" s="216" t="s">
        <v>659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SUM(P247:P256)</f>
        <v>0</v>
      </c>
      <c r="Q246" s="210"/>
      <c r="R246" s="211">
        <f>SUM(R247:R256)</f>
        <v>4.50653288</v>
      </c>
      <c r="S246" s="210"/>
      <c r="T246" s="212">
        <f>SUM(T247:T256)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88</v>
      </c>
      <c r="AT246" s="214" t="s">
        <v>82</v>
      </c>
      <c r="AU246" s="214" t="s">
        <v>88</v>
      </c>
      <c r="AY246" s="213" t="s">
        <v>130</v>
      </c>
      <c r="BK246" s="215">
        <f>SUM(BK247:BK256)</f>
        <v>0</v>
      </c>
    </row>
    <row r="247" s="2" customFormat="1" ht="33" customHeight="1">
      <c r="A247" s="38"/>
      <c r="B247" s="39"/>
      <c r="C247" s="218" t="s">
        <v>313</v>
      </c>
      <c r="D247" s="218" t="s">
        <v>132</v>
      </c>
      <c r="E247" s="219" t="s">
        <v>660</v>
      </c>
      <c r="F247" s="220" t="s">
        <v>661</v>
      </c>
      <c r="G247" s="221" t="s">
        <v>135</v>
      </c>
      <c r="H247" s="222">
        <v>15.1</v>
      </c>
      <c r="I247" s="223"/>
      <c r="J247" s="224">
        <f>ROUND(I247*H247,2)</f>
        <v>0</v>
      </c>
      <c r="K247" s="220" t="s">
        <v>136</v>
      </c>
      <c r="L247" s="44"/>
      <c r="M247" s="225" t="s">
        <v>1</v>
      </c>
      <c r="N247" s="226" t="s">
        <v>48</v>
      </c>
      <c r="O247" s="91"/>
      <c r="P247" s="227">
        <f>O247*H247</f>
        <v>0</v>
      </c>
      <c r="Q247" s="227">
        <v>0.16192000000000001</v>
      </c>
      <c r="R247" s="227">
        <f>Q247*H247</f>
        <v>2.4449920000000001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95</v>
      </c>
      <c r="AT247" s="229" t="s">
        <v>132</v>
      </c>
      <c r="AU247" s="229" t="s">
        <v>92</v>
      </c>
      <c r="AY247" s="17" t="s">
        <v>130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88</v>
      </c>
      <c r="BK247" s="230">
        <f>ROUND(I247*H247,2)</f>
        <v>0</v>
      </c>
      <c r="BL247" s="17" t="s">
        <v>95</v>
      </c>
      <c r="BM247" s="229" t="s">
        <v>662</v>
      </c>
    </row>
    <row r="248" s="2" customFormat="1">
      <c r="A248" s="38"/>
      <c r="B248" s="39"/>
      <c r="C248" s="40"/>
      <c r="D248" s="231" t="s">
        <v>138</v>
      </c>
      <c r="E248" s="40"/>
      <c r="F248" s="232" t="s">
        <v>663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138</v>
      </c>
      <c r="AU248" s="17" t="s">
        <v>92</v>
      </c>
    </row>
    <row r="249" s="2" customFormat="1">
      <c r="A249" s="38"/>
      <c r="B249" s="39"/>
      <c r="C249" s="40"/>
      <c r="D249" s="236" t="s">
        <v>140</v>
      </c>
      <c r="E249" s="40"/>
      <c r="F249" s="237" t="s">
        <v>664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140</v>
      </c>
      <c r="AU249" s="17" t="s">
        <v>92</v>
      </c>
    </row>
    <row r="250" s="15" customFormat="1">
      <c r="A250" s="15"/>
      <c r="B250" s="260"/>
      <c r="C250" s="261"/>
      <c r="D250" s="231" t="s">
        <v>153</v>
      </c>
      <c r="E250" s="262" t="s">
        <v>1</v>
      </c>
      <c r="F250" s="263" t="s">
        <v>665</v>
      </c>
      <c r="G250" s="261"/>
      <c r="H250" s="262" t="s">
        <v>1</v>
      </c>
      <c r="I250" s="264"/>
      <c r="J250" s="261"/>
      <c r="K250" s="261"/>
      <c r="L250" s="265"/>
      <c r="M250" s="266"/>
      <c r="N250" s="267"/>
      <c r="O250" s="267"/>
      <c r="P250" s="267"/>
      <c r="Q250" s="267"/>
      <c r="R250" s="267"/>
      <c r="S250" s="267"/>
      <c r="T250" s="26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9" t="s">
        <v>153</v>
      </c>
      <c r="AU250" s="269" t="s">
        <v>92</v>
      </c>
      <c r="AV250" s="15" t="s">
        <v>88</v>
      </c>
      <c r="AW250" s="15" t="s">
        <v>36</v>
      </c>
      <c r="AX250" s="15" t="s">
        <v>83</v>
      </c>
      <c r="AY250" s="269" t="s">
        <v>130</v>
      </c>
    </row>
    <row r="251" s="15" customFormat="1">
      <c r="A251" s="15"/>
      <c r="B251" s="260"/>
      <c r="C251" s="261"/>
      <c r="D251" s="231" t="s">
        <v>153</v>
      </c>
      <c r="E251" s="262" t="s">
        <v>1</v>
      </c>
      <c r="F251" s="263" t="s">
        <v>666</v>
      </c>
      <c r="G251" s="261"/>
      <c r="H251" s="262" t="s">
        <v>1</v>
      </c>
      <c r="I251" s="264"/>
      <c r="J251" s="261"/>
      <c r="K251" s="261"/>
      <c r="L251" s="265"/>
      <c r="M251" s="266"/>
      <c r="N251" s="267"/>
      <c r="O251" s="267"/>
      <c r="P251" s="267"/>
      <c r="Q251" s="267"/>
      <c r="R251" s="267"/>
      <c r="S251" s="267"/>
      <c r="T251" s="26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9" t="s">
        <v>153</v>
      </c>
      <c r="AU251" s="269" t="s">
        <v>92</v>
      </c>
      <c r="AV251" s="15" t="s">
        <v>88</v>
      </c>
      <c r="AW251" s="15" t="s">
        <v>36</v>
      </c>
      <c r="AX251" s="15" t="s">
        <v>83</v>
      </c>
      <c r="AY251" s="269" t="s">
        <v>130</v>
      </c>
    </row>
    <row r="252" s="13" customFormat="1">
      <c r="A252" s="13"/>
      <c r="B252" s="238"/>
      <c r="C252" s="239"/>
      <c r="D252" s="231" t="s">
        <v>153</v>
      </c>
      <c r="E252" s="240" t="s">
        <v>1</v>
      </c>
      <c r="F252" s="241" t="s">
        <v>667</v>
      </c>
      <c r="G252" s="239"/>
      <c r="H252" s="242">
        <v>15.1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153</v>
      </c>
      <c r="AU252" s="248" t="s">
        <v>92</v>
      </c>
      <c r="AV252" s="13" t="s">
        <v>92</v>
      </c>
      <c r="AW252" s="13" t="s">
        <v>36</v>
      </c>
      <c r="AX252" s="13" t="s">
        <v>88</v>
      </c>
      <c r="AY252" s="248" t="s">
        <v>130</v>
      </c>
    </row>
    <row r="253" s="2" customFormat="1" ht="24.15" customHeight="1">
      <c r="A253" s="38"/>
      <c r="B253" s="39"/>
      <c r="C253" s="218" t="s">
        <v>318</v>
      </c>
      <c r="D253" s="218" t="s">
        <v>132</v>
      </c>
      <c r="E253" s="219" t="s">
        <v>668</v>
      </c>
      <c r="F253" s="220" t="s">
        <v>669</v>
      </c>
      <c r="G253" s="221" t="s">
        <v>157</v>
      </c>
      <c r="H253" s="222">
        <v>0.82399999999999995</v>
      </c>
      <c r="I253" s="223"/>
      <c r="J253" s="224">
        <f>ROUND(I253*H253,2)</f>
        <v>0</v>
      </c>
      <c r="K253" s="220" t="s">
        <v>136</v>
      </c>
      <c r="L253" s="44"/>
      <c r="M253" s="225" t="s">
        <v>1</v>
      </c>
      <c r="N253" s="226" t="s">
        <v>48</v>
      </c>
      <c r="O253" s="91"/>
      <c r="P253" s="227">
        <f>O253*H253</f>
        <v>0</v>
      </c>
      <c r="Q253" s="227">
        <v>2.5018699999999998</v>
      </c>
      <c r="R253" s="227">
        <f>Q253*H253</f>
        <v>2.0615408799999999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95</v>
      </c>
      <c r="AT253" s="229" t="s">
        <v>132</v>
      </c>
      <c r="AU253" s="229" t="s">
        <v>92</v>
      </c>
      <c r="AY253" s="17" t="s">
        <v>130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88</v>
      </c>
      <c r="BK253" s="230">
        <f>ROUND(I253*H253,2)</f>
        <v>0</v>
      </c>
      <c r="BL253" s="17" t="s">
        <v>95</v>
      </c>
      <c r="BM253" s="229" t="s">
        <v>670</v>
      </c>
    </row>
    <row r="254" s="2" customFormat="1">
      <c r="A254" s="38"/>
      <c r="B254" s="39"/>
      <c r="C254" s="40"/>
      <c r="D254" s="231" t="s">
        <v>138</v>
      </c>
      <c r="E254" s="40"/>
      <c r="F254" s="232" t="s">
        <v>671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138</v>
      </c>
      <c r="AU254" s="17" t="s">
        <v>92</v>
      </c>
    </row>
    <row r="255" s="2" customFormat="1">
      <c r="A255" s="38"/>
      <c r="B255" s="39"/>
      <c r="C255" s="40"/>
      <c r="D255" s="236" t="s">
        <v>140</v>
      </c>
      <c r="E255" s="40"/>
      <c r="F255" s="237" t="s">
        <v>672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140</v>
      </c>
      <c r="AU255" s="17" t="s">
        <v>92</v>
      </c>
    </row>
    <row r="256" s="13" customFormat="1">
      <c r="A256" s="13"/>
      <c r="B256" s="238"/>
      <c r="C256" s="239"/>
      <c r="D256" s="231" t="s">
        <v>153</v>
      </c>
      <c r="E256" s="240" t="s">
        <v>1</v>
      </c>
      <c r="F256" s="241" t="s">
        <v>673</v>
      </c>
      <c r="G256" s="239"/>
      <c r="H256" s="242">
        <v>0.82399999999999995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153</v>
      </c>
      <c r="AU256" s="248" t="s">
        <v>92</v>
      </c>
      <c r="AV256" s="13" t="s">
        <v>92</v>
      </c>
      <c r="AW256" s="13" t="s">
        <v>36</v>
      </c>
      <c r="AX256" s="13" t="s">
        <v>88</v>
      </c>
      <c r="AY256" s="248" t="s">
        <v>130</v>
      </c>
    </row>
    <row r="257" s="12" customFormat="1" ht="22.8" customHeight="1">
      <c r="A257" s="12"/>
      <c r="B257" s="202"/>
      <c r="C257" s="203"/>
      <c r="D257" s="204" t="s">
        <v>82</v>
      </c>
      <c r="E257" s="216" t="s">
        <v>165</v>
      </c>
      <c r="F257" s="216" t="s">
        <v>258</v>
      </c>
      <c r="G257" s="203"/>
      <c r="H257" s="203"/>
      <c r="I257" s="206"/>
      <c r="J257" s="217">
        <f>BK257</f>
        <v>0</v>
      </c>
      <c r="K257" s="203"/>
      <c r="L257" s="208"/>
      <c r="M257" s="209"/>
      <c r="N257" s="210"/>
      <c r="O257" s="210"/>
      <c r="P257" s="211">
        <f>SUM(P258:P296)</f>
        <v>0</v>
      </c>
      <c r="Q257" s="210"/>
      <c r="R257" s="211">
        <f>SUM(R258:R296)</f>
        <v>20.816434000000001</v>
      </c>
      <c r="S257" s="210"/>
      <c r="T257" s="212">
        <f>SUM(T258:T296)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88</v>
      </c>
      <c r="AT257" s="214" t="s">
        <v>82</v>
      </c>
      <c r="AU257" s="214" t="s">
        <v>88</v>
      </c>
      <c r="AY257" s="213" t="s">
        <v>130</v>
      </c>
      <c r="BK257" s="215">
        <f>SUM(BK258:BK296)</f>
        <v>0</v>
      </c>
    </row>
    <row r="258" s="2" customFormat="1" ht="24.15" customHeight="1">
      <c r="A258" s="38"/>
      <c r="B258" s="39"/>
      <c r="C258" s="218" t="s">
        <v>323</v>
      </c>
      <c r="D258" s="218" t="s">
        <v>132</v>
      </c>
      <c r="E258" s="219" t="s">
        <v>674</v>
      </c>
      <c r="F258" s="220" t="s">
        <v>675</v>
      </c>
      <c r="G258" s="221" t="s">
        <v>135</v>
      </c>
      <c r="H258" s="222">
        <v>5.2000000000000002</v>
      </c>
      <c r="I258" s="223"/>
      <c r="J258" s="224">
        <f>ROUND(I258*H258,2)</f>
        <v>0</v>
      </c>
      <c r="K258" s="220" t="s">
        <v>136</v>
      </c>
      <c r="L258" s="44"/>
      <c r="M258" s="225" t="s">
        <v>1</v>
      </c>
      <c r="N258" s="226" t="s">
        <v>48</v>
      </c>
      <c r="O258" s="91"/>
      <c r="P258" s="227">
        <f>O258*H258</f>
        <v>0</v>
      </c>
      <c r="Q258" s="227">
        <v>0.13188</v>
      </c>
      <c r="R258" s="227">
        <f>Q258*H258</f>
        <v>0.68577600000000005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95</v>
      </c>
      <c r="AT258" s="229" t="s">
        <v>132</v>
      </c>
      <c r="AU258" s="229" t="s">
        <v>92</v>
      </c>
      <c r="AY258" s="17" t="s">
        <v>130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88</v>
      </c>
      <c r="BK258" s="230">
        <f>ROUND(I258*H258,2)</f>
        <v>0</v>
      </c>
      <c r="BL258" s="17" t="s">
        <v>95</v>
      </c>
      <c r="BM258" s="229" t="s">
        <v>676</v>
      </c>
    </row>
    <row r="259" s="2" customFormat="1">
      <c r="A259" s="38"/>
      <c r="B259" s="39"/>
      <c r="C259" s="40"/>
      <c r="D259" s="231" t="s">
        <v>138</v>
      </c>
      <c r="E259" s="40"/>
      <c r="F259" s="232" t="s">
        <v>677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138</v>
      </c>
      <c r="AU259" s="17" t="s">
        <v>92</v>
      </c>
    </row>
    <row r="260" s="2" customFormat="1">
      <c r="A260" s="38"/>
      <c r="B260" s="39"/>
      <c r="C260" s="40"/>
      <c r="D260" s="236" t="s">
        <v>140</v>
      </c>
      <c r="E260" s="40"/>
      <c r="F260" s="237" t="s">
        <v>678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140</v>
      </c>
      <c r="AU260" s="17" t="s">
        <v>92</v>
      </c>
    </row>
    <row r="261" s="2" customFormat="1" ht="24.15" customHeight="1">
      <c r="A261" s="38"/>
      <c r="B261" s="39"/>
      <c r="C261" s="218" t="s">
        <v>329</v>
      </c>
      <c r="D261" s="218" t="s">
        <v>132</v>
      </c>
      <c r="E261" s="219" t="s">
        <v>679</v>
      </c>
      <c r="F261" s="220" t="s">
        <v>680</v>
      </c>
      <c r="G261" s="221" t="s">
        <v>135</v>
      </c>
      <c r="H261" s="222">
        <v>13.44</v>
      </c>
      <c r="I261" s="223"/>
      <c r="J261" s="224">
        <f>ROUND(I261*H261,2)</f>
        <v>0</v>
      </c>
      <c r="K261" s="220" t="s">
        <v>136</v>
      </c>
      <c r="L261" s="44"/>
      <c r="M261" s="225" t="s">
        <v>1</v>
      </c>
      <c r="N261" s="226" t="s">
        <v>48</v>
      </c>
      <c r="O261" s="91"/>
      <c r="P261" s="227">
        <f>O261*H261</f>
        <v>0</v>
      </c>
      <c r="Q261" s="227">
        <v>0.34499999999999997</v>
      </c>
      <c r="R261" s="227">
        <f>Q261*H261</f>
        <v>4.6367999999999991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95</v>
      </c>
      <c r="AT261" s="229" t="s">
        <v>132</v>
      </c>
      <c r="AU261" s="229" t="s">
        <v>92</v>
      </c>
      <c r="AY261" s="17" t="s">
        <v>130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88</v>
      </c>
      <c r="BK261" s="230">
        <f>ROUND(I261*H261,2)</f>
        <v>0</v>
      </c>
      <c r="BL261" s="17" t="s">
        <v>95</v>
      </c>
      <c r="BM261" s="229" t="s">
        <v>681</v>
      </c>
    </row>
    <row r="262" s="2" customFormat="1">
      <c r="A262" s="38"/>
      <c r="B262" s="39"/>
      <c r="C262" s="40"/>
      <c r="D262" s="231" t="s">
        <v>138</v>
      </c>
      <c r="E262" s="40"/>
      <c r="F262" s="232" t="s">
        <v>682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92</v>
      </c>
    </row>
    <row r="263" s="2" customFormat="1">
      <c r="A263" s="38"/>
      <c r="B263" s="39"/>
      <c r="C263" s="40"/>
      <c r="D263" s="236" t="s">
        <v>140</v>
      </c>
      <c r="E263" s="40"/>
      <c r="F263" s="237" t="s">
        <v>683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140</v>
      </c>
      <c r="AU263" s="17" t="s">
        <v>92</v>
      </c>
    </row>
    <row r="264" s="13" customFormat="1">
      <c r="A264" s="13"/>
      <c r="B264" s="238"/>
      <c r="C264" s="239"/>
      <c r="D264" s="231" t="s">
        <v>153</v>
      </c>
      <c r="E264" s="240" t="s">
        <v>1</v>
      </c>
      <c r="F264" s="241" t="s">
        <v>684</v>
      </c>
      <c r="G264" s="239"/>
      <c r="H264" s="242">
        <v>3.04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153</v>
      </c>
      <c r="AU264" s="248" t="s">
        <v>92</v>
      </c>
      <c r="AV264" s="13" t="s">
        <v>92</v>
      </c>
      <c r="AW264" s="13" t="s">
        <v>36</v>
      </c>
      <c r="AX264" s="13" t="s">
        <v>83</v>
      </c>
      <c r="AY264" s="248" t="s">
        <v>130</v>
      </c>
    </row>
    <row r="265" s="13" customFormat="1">
      <c r="A265" s="13"/>
      <c r="B265" s="238"/>
      <c r="C265" s="239"/>
      <c r="D265" s="231" t="s">
        <v>153</v>
      </c>
      <c r="E265" s="240" t="s">
        <v>1</v>
      </c>
      <c r="F265" s="241" t="s">
        <v>685</v>
      </c>
      <c r="G265" s="239"/>
      <c r="H265" s="242">
        <v>10.4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153</v>
      </c>
      <c r="AU265" s="248" t="s">
        <v>92</v>
      </c>
      <c r="AV265" s="13" t="s">
        <v>92</v>
      </c>
      <c r="AW265" s="13" t="s">
        <v>36</v>
      </c>
      <c r="AX265" s="13" t="s">
        <v>83</v>
      </c>
      <c r="AY265" s="248" t="s">
        <v>130</v>
      </c>
    </row>
    <row r="266" s="14" customFormat="1">
      <c r="A266" s="14"/>
      <c r="B266" s="249"/>
      <c r="C266" s="250"/>
      <c r="D266" s="231" t="s">
        <v>153</v>
      </c>
      <c r="E266" s="251" t="s">
        <v>1</v>
      </c>
      <c r="F266" s="252" t="s">
        <v>164</v>
      </c>
      <c r="G266" s="250"/>
      <c r="H266" s="253">
        <v>13.440000000000001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153</v>
      </c>
      <c r="AU266" s="259" t="s">
        <v>92</v>
      </c>
      <c r="AV266" s="14" t="s">
        <v>95</v>
      </c>
      <c r="AW266" s="14" t="s">
        <v>36</v>
      </c>
      <c r="AX266" s="14" t="s">
        <v>88</v>
      </c>
      <c r="AY266" s="259" t="s">
        <v>130</v>
      </c>
    </row>
    <row r="267" s="2" customFormat="1" ht="24.15" customHeight="1">
      <c r="A267" s="38"/>
      <c r="B267" s="39"/>
      <c r="C267" s="218" t="s">
        <v>337</v>
      </c>
      <c r="D267" s="218" t="s">
        <v>132</v>
      </c>
      <c r="E267" s="219" t="s">
        <v>686</v>
      </c>
      <c r="F267" s="220" t="s">
        <v>687</v>
      </c>
      <c r="G267" s="221" t="s">
        <v>135</v>
      </c>
      <c r="H267" s="222">
        <v>10.4</v>
      </c>
      <c r="I267" s="223"/>
      <c r="J267" s="224">
        <f>ROUND(I267*H267,2)</f>
        <v>0</v>
      </c>
      <c r="K267" s="220" t="s">
        <v>136</v>
      </c>
      <c r="L267" s="44"/>
      <c r="M267" s="225" t="s">
        <v>1</v>
      </c>
      <c r="N267" s="226" t="s">
        <v>48</v>
      </c>
      <c r="O267" s="91"/>
      <c r="P267" s="227">
        <f>O267*H267</f>
        <v>0</v>
      </c>
      <c r="Q267" s="227">
        <v>0.46000000000000002</v>
      </c>
      <c r="R267" s="227">
        <f>Q267*H267</f>
        <v>4.7840000000000007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95</v>
      </c>
      <c r="AT267" s="229" t="s">
        <v>132</v>
      </c>
      <c r="AU267" s="229" t="s">
        <v>92</v>
      </c>
      <c r="AY267" s="17" t="s">
        <v>130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88</v>
      </c>
      <c r="BK267" s="230">
        <f>ROUND(I267*H267,2)</f>
        <v>0</v>
      </c>
      <c r="BL267" s="17" t="s">
        <v>95</v>
      </c>
      <c r="BM267" s="229" t="s">
        <v>688</v>
      </c>
    </row>
    <row r="268" s="2" customFormat="1">
      <c r="A268" s="38"/>
      <c r="B268" s="39"/>
      <c r="C268" s="40"/>
      <c r="D268" s="231" t="s">
        <v>138</v>
      </c>
      <c r="E268" s="40"/>
      <c r="F268" s="232" t="s">
        <v>689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92</v>
      </c>
    </row>
    <row r="269" s="2" customFormat="1">
      <c r="A269" s="38"/>
      <c r="B269" s="39"/>
      <c r="C269" s="40"/>
      <c r="D269" s="236" t="s">
        <v>140</v>
      </c>
      <c r="E269" s="40"/>
      <c r="F269" s="237" t="s">
        <v>690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140</v>
      </c>
      <c r="AU269" s="17" t="s">
        <v>92</v>
      </c>
    </row>
    <row r="270" s="13" customFormat="1">
      <c r="A270" s="13"/>
      <c r="B270" s="238"/>
      <c r="C270" s="239"/>
      <c r="D270" s="231" t="s">
        <v>153</v>
      </c>
      <c r="E270" s="240" t="s">
        <v>1</v>
      </c>
      <c r="F270" s="241" t="s">
        <v>685</v>
      </c>
      <c r="G270" s="239"/>
      <c r="H270" s="242">
        <v>10.4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153</v>
      </c>
      <c r="AU270" s="248" t="s">
        <v>92</v>
      </c>
      <c r="AV270" s="13" t="s">
        <v>92</v>
      </c>
      <c r="AW270" s="13" t="s">
        <v>36</v>
      </c>
      <c r="AX270" s="13" t="s">
        <v>88</v>
      </c>
      <c r="AY270" s="248" t="s">
        <v>130</v>
      </c>
    </row>
    <row r="271" s="2" customFormat="1" ht="24.15" customHeight="1">
      <c r="A271" s="38"/>
      <c r="B271" s="39"/>
      <c r="C271" s="218" t="s">
        <v>342</v>
      </c>
      <c r="D271" s="218" t="s">
        <v>132</v>
      </c>
      <c r="E271" s="219" t="s">
        <v>691</v>
      </c>
      <c r="F271" s="220" t="s">
        <v>692</v>
      </c>
      <c r="G271" s="221" t="s">
        <v>135</v>
      </c>
      <c r="H271" s="222">
        <v>3.04</v>
      </c>
      <c r="I271" s="223"/>
      <c r="J271" s="224">
        <f>ROUND(I271*H271,2)</f>
        <v>0</v>
      </c>
      <c r="K271" s="220" t="s">
        <v>136</v>
      </c>
      <c r="L271" s="44"/>
      <c r="M271" s="225" t="s">
        <v>1</v>
      </c>
      <c r="N271" s="226" t="s">
        <v>48</v>
      </c>
      <c r="O271" s="91"/>
      <c r="P271" s="227">
        <f>O271*H271</f>
        <v>0</v>
      </c>
      <c r="Q271" s="227">
        <v>0.57499999999999996</v>
      </c>
      <c r="R271" s="227">
        <f>Q271*H271</f>
        <v>1.7479999999999998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95</v>
      </c>
      <c r="AT271" s="229" t="s">
        <v>132</v>
      </c>
      <c r="AU271" s="229" t="s">
        <v>92</v>
      </c>
      <c r="AY271" s="17" t="s">
        <v>130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88</v>
      </c>
      <c r="BK271" s="230">
        <f>ROUND(I271*H271,2)</f>
        <v>0</v>
      </c>
      <c r="BL271" s="17" t="s">
        <v>95</v>
      </c>
      <c r="BM271" s="229" t="s">
        <v>693</v>
      </c>
    </row>
    <row r="272" s="2" customFormat="1">
      <c r="A272" s="38"/>
      <c r="B272" s="39"/>
      <c r="C272" s="40"/>
      <c r="D272" s="231" t="s">
        <v>138</v>
      </c>
      <c r="E272" s="40"/>
      <c r="F272" s="232" t="s">
        <v>694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138</v>
      </c>
      <c r="AU272" s="17" t="s">
        <v>92</v>
      </c>
    </row>
    <row r="273" s="2" customFormat="1">
      <c r="A273" s="38"/>
      <c r="B273" s="39"/>
      <c r="C273" s="40"/>
      <c r="D273" s="236" t="s">
        <v>140</v>
      </c>
      <c r="E273" s="40"/>
      <c r="F273" s="237" t="s">
        <v>695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140</v>
      </c>
      <c r="AU273" s="17" t="s">
        <v>92</v>
      </c>
    </row>
    <row r="274" s="13" customFormat="1">
      <c r="A274" s="13"/>
      <c r="B274" s="238"/>
      <c r="C274" s="239"/>
      <c r="D274" s="231" t="s">
        <v>153</v>
      </c>
      <c r="E274" s="240" t="s">
        <v>1</v>
      </c>
      <c r="F274" s="241" t="s">
        <v>684</v>
      </c>
      <c r="G274" s="239"/>
      <c r="H274" s="242">
        <v>3.04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153</v>
      </c>
      <c r="AU274" s="248" t="s">
        <v>92</v>
      </c>
      <c r="AV274" s="13" t="s">
        <v>92</v>
      </c>
      <c r="AW274" s="13" t="s">
        <v>36</v>
      </c>
      <c r="AX274" s="13" t="s">
        <v>88</v>
      </c>
      <c r="AY274" s="248" t="s">
        <v>130</v>
      </c>
    </row>
    <row r="275" s="2" customFormat="1" ht="24.15" customHeight="1">
      <c r="A275" s="38"/>
      <c r="B275" s="39"/>
      <c r="C275" s="218" t="s">
        <v>347</v>
      </c>
      <c r="D275" s="218" t="s">
        <v>132</v>
      </c>
      <c r="E275" s="219" t="s">
        <v>696</v>
      </c>
      <c r="F275" s="220" t="s">
        <v>697</v>
      </c>
      <c r="G275" s="221" t="s">
        <v>135</v>
      </c>
      <c r="H275" s="222">
        <v>7.7000000000000002</v>
      </c>
      <c r="I275" s="223"/>
      <c r="J275" s="224">
        <f>ROUND(I275*H275,2)</f>
        <v>0</v>
      </c>
      <c r="K275" s="220" t="s">
        <v>136</v>
      </c>
      <c r="L275" s="44"/>
      <c r="M275" s="225" t="s">
        <v>1</v>
      </c>
      <c r="N275" s="226" t="s">
        <v>48</v>
      </c>
      <c r="O275" s="91"/>
      <c r="P275" s="227">
        <f>O275*H275</f>
        <v>0</v>
      </c>
      <c r="Q275" s="227">
        <v>0.00034000000000000002</v>
      </c>
      <c r="R275" s="227">
        <f>Q275*H275</f>
        <v>0.0026180000000000001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95</v>
      </c>
      <c r="AT275" s="229" t="s">
        <v>132</v>
      </c>
      <c r="AU275" s="229" t="s">
        <v>92</v>
      </c>
      <c r="AY275" s="17" t="s">
        <v>130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88</v>
      </c>
      <c r="BK275" s="230">
        <f>ROUND(I275*H275,2)</f>
        <v>0</v>
      </c>
      <c r="BL275" s="17" t="s">
        <v>95</v>
      </c>
      <c r="BM275" s="229" t="s">
        <v>698</v>
      </c>
    </row>
    <row r="276" s="2" customFormat="1">
      <c r="A276" s="38"/>
      <c r="B276" s="39"/>
      <c r="C276" s="40"/>
      <c r="D276" s="231" t="s">
        <v>138</v>
      </c>
      <c r="E276" s="40"/>
      <c r="F276" s="232" t="s">
        <v>699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92</v>
      </c>
    </row>
    <row r="277" s="2" customFormat="1">
      <c r="A277" s="38"/>
      <c r="B277" s="39"/>
      <c r="C277" s="40"/>
      <c r="D277" s="236" t="s">
        <v>140</v>
      </c>
      <c r="E277" s="40"/>
      <c r="F277" s="237" t="s">
        <v>700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140</v>
      </c>
      <c r="AU277" s="17" t="s">
        <v>92</v>
      </c>
    </row>
    <row r="278" s="2" customFormat="1" ht="24.15" customHeight="1">
      <c r="A278" s="38"/>
      <c r="B278" s="39"/>
      <c r="C278" s="218" t="s">
        <v>354</v>
      </c>
      <c r="D278" s="218" t="s">
        <v>132</v>
      </c>
      <c r="E278" s="219" t="s">
        <v>701</v>
      </c>
      <c r="F278" s="220" t="s">
        <v>702</v>
      </c>
      <c r="G278" s="221" t="s">
        <v>135</v>
      </c>
      <c r="H278" s="222">
        <v>7.7000000000000002</v>
      </c>
      <c r="I278" s="223"/>
      <c r="J278" s="224">
        <f>ROUND(I278*H278,2)</f>
        <v>0</v>
      </c>
      <c r="K278" s="220" t="s">
        <v>136</v>
      </c>
      <c r="L278" s="44"/>
      <c r="M278" s="225" t="s">
        <v>1</v>
      </c>
      <c r="N278" s="226" t="s">
        <v>48</v>
      </c>
      <c r="O278" s="91"/>
      <c r="P278" s="227">
        <f>O278*H278</f>
        <v>0</v>
      </c>
      <c r="Q278" s="227">
        <v>0.00071000000000000002</v>
      </c>
      <c r="R278" s="227">
        <f>Q278*H278</f>
        <v>0.0054670000000000005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95</v>
      </c>
      <c r="AT278" s="229" t="s">
        <v>132</v>
      </c>
      <c r="AU278" s="229" t="s">
        <v>92</v>
      </c>
      <c r="AY278" s="17" t="s">
        <v>130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88</v>
      </c>
      <c r="BK278" s="230">
        <f>ROUND(I278*H278,2)</f>
        <v>0</v>
      </c>
      <c r="BL278" s="17" t="s">
        <v>95</v>
      </c>
      <c r="BM278" s="229" t="s">
        <v>703</v>
      </c>
    </row>
    <row r="279" s="2" customFormat="1">
      <c r="A279" s="38"/>
      <c r="B279" s="39"/>
      <c r="C279" s="40"/>
      <c r="D279" s="231" t="s">
        <v>138</v>
      </c>
      <c r="E279" s="40"/>
      <c r="F279" s="232" t="s">
        <v>704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138</v>
      </c>
      <c r="AU279" s="17" t="s">
        <v>92</v>
      </c>
    </row>
    <row r="280" s="2" customFormat="1">
      <c r="A280" s="38"/>
      <c r="B280" s="39"/>
      <c r="C280" s="40"/>
      <c r="D280" s="236" t="s">
        <v>140</v>
      </c>
      <c r="E280" s="40"/>
      <c r="F280" s="237" t="s">
        <v>705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140</v>
      </c>
      <c r="AU280" s="17" t="s">
        <v>92</v>
      </c>
    </row>
    <row r="281" s="13" customFormat="1">
      <c r="A281" s="13"/>
      <c r="B281" s="238"/>
      <c r="C281" s="239"/>
      <c r="D281" s="231" t="s">
        <v>153</v>
      </c>
      <c r="E281" s="240" t="s">
        <v>1</v>
      </c>
      <c r="F281" s="241" t="s">
        <v>551</v>
      </c>
      <c r="G281" s="239"/>
      <c r="H281" s="242">
        <v>7.7000000000000002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153</v>
      </c>
      <c r="AU281" s="248" t="s">
        <v>92</v>
      </c>
      <c r="AV281" s="13" t="s">
        <v>92</v>
      </c>
      <c r="AW281" s="13" t="s">
        <v>36</v>
      </c>
      <c r="AX281" s="13" t="s">
        <v>88</v>
      </c>
      <c r="AY281" s="248" t="s">
        <v>130</v>
      </c>
    </row>
    <row r="282" s="2" customFormat="1" ht="33" customHeight="1">
      <c r="A282" s="38"/>
      <c r="B282" s="39"/>
      <c r="C282" s="218" t="s">
        <v>361</v>
      </c>
      <c r="D282" s="218" t="s">
        <v>132</v>
      </c>
      <c r="E282" s="219" t="s">
        <v>706</v>
      </c>
      <c r="F282" s="220" t="s">
        <v>707</v>
      </c>
      <c r="G282" s="221" t="s">
        <v>135</v>
      </c>
      <c r="H282" s="222">
        <v>7.7000000000000002</v>
      </c>
      <c r="I282" s="223"/>
      <c r="J282" s="224">
        <f>ROUND(I282*H282,2)</f>
        <v>0</v>
      </c>
      <c r="K282" s="220" t="s">
        <v>136</v>
      </c>
      <c r="L282" s="44"/>
      <c r="M282" s="225" t="s">
        <v>1</v>
      </c>
      <c r="N282" s="226" t="s">
        <v>48</v>
      </c>
      <c r="O282" s="91"/>
      <c r="P282" s="227">
        <f>O282*H282</f>
        <v>0</v>
      </c>
      <c r="Q282" s="227">
        <v>0.10373</v>
      </c>
      <c r="R282" s="227">
        <f>Q282*H282</f>
        <v>0.79872100000000001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95</v>
      </c>
      <c r="AT282" s="229" t="s">
        <v>132</v>
      </c>
      <c r="AU282" s="229" t="s">
        <v>92</v>
      </c>
      <c r="AY282" s="17" t="s">
        <v>130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88</v>
      </c>
      <c r="BK282" s="230">
        <f>ROUND(I282*H282,2)</f>
        <v>0</v>
      </c>
      <c r="BL282" s="17" t="s">
        <v>95</v>
      </c>
      <c r="BM282" s="229" t="s">
        <v>708</v>
      </c>
    </row>
    <row r="283" s="2" customFormat="1">
      <c r="A283" s="38"/>
      <c r="B283" s="39"/>
      <c r="C283" s="40"/>
      <c r="D283" s="231" t="s">
        <v>138</v>
      </c>
      <c r="E283" s="40"/>
      <c r="F283" s="232" t="s">
        <v>709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138</v>
      </c>
      <c r="AU283" s="17" t="s">
        <v>92</v>
      </c>
    </row>
    <row r="284" s="2" customFormat="1">
      <c r="A284" s="38"/>
      <c r="B284" s="39"/>
      <c r="C284" s="40"/>
      <c r="D284" s="236" t="s">
        <v>140</v>
      </c>
      <c r="E284" s="40"/>
      <c r="F284" s="237" t="s">
        <v>710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140</v>
      </c>
      <c r="AU284" s="17" t="s">
        <v>92</v>
      </c>
    </row>
    <row r="285" s="2" customFormat="1">
      <c r="A285" s="38"/>
      <c r="B285" s="39"/>
      <c r="C285" s="40"/>
      <c r="D285" s="231" t="s">
        <v>711</v>
      </c>
      <c r="E285" s="40"/>
      <c r="F285" s="284" t="s">
        <v>712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711</v>
      </c>
      <c r="AU285" s="17" t="s">
        <v>92</v>
      </c>
    </row>
    <row r="286" s="13" customFormat="1">
      <c r="A286" s="13"/>
      <c r="B286" s="238"/>
      <c r="C286" s="239"/>
      <c r="D286" s="231" t="s">
        <v>153</v>
      </c>
      <c r="E286" s="240" t="s">
        <v>1</v>
      </c>
      <c r="F286" s="241" t="s">
        <v>551</v>
      </c>
      <c r="G286" s="239"/>
      <c r="H286" s="242">
        <v>7.7000000000000002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153</v>
      </c>
      <c r="AU286" s="248" t="s">
        <v>92</v>
      </c>
      <c r="AV286" s="13" t="s">
        <v>92</v>
      </c>
      <c r="AW286" s="13" t="s">
        <v>36</v>
      </c>
      <c r="AX286" s="13" t="s">
        <v>88</v>
      </c>
      <c r="AY286" s="248" t="s">
        <v>130</v>
      </c>
    </row>
    <row r="287" s="2" customFormat="1" ht="24.15" customHeight="1">
      <c r="A287" s="38"/>
      <c r="B287" s="39"/>
      <c r="C287" s="218" t="s">
        <v>367</v>
      </c>
      <c r="D287" s="218" t="s">
        <v>132</v>
      </c>
      <c r="E287" s="219" t="s">
        <v>713</v>
      </c>
      <c r="F287" s="220" t="s">
        <v>714</v>
      </c>
      <c r="G287" s="221" t="s">
        <v>135</v>
      </c>
      <c r="H287" s="222">
        <v>2.5</v>
      </c>
      <c r="I287" s="223"/>
      <c r="J287" s="224">
        <f>ROUND(I287*H287,2)</f>
        <v>0</v>
      </c>
      <c r="K287" s="220" t="s">
        <v>136</v>
      </c>
      <c r="L287" s="44"/>
      <c r="M287" s="225" t="s">
        <v>1</v>
      </c>
      <c r="N287" s="226" t="s">
        <v>48</v>
      </c>
      <c r="O287" s="91"/>
      <c r="P287" s="227">
        <f>O287*H287</f>
        <v>0</v>
      </c>
      <c r="Q287" s="227">
        <v>0.23737</v>
      </c>
      <c r="R287" s="227">
        <f>Q287*H287</f>
        <v>0.59342499999999998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95</v>
      </c>
      <c r="AT287" s="229" t="s">
        <v>132</v>
      </c>
      <c r="AU287" s="229" t="s">
        <v>92</v>
      </c>
      <c r="AY287" s="17" t="s">
        <v>130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88</v>
      </c>
      <c r="BK287" s="230">
        <f>ROUND(I287*H287,2)</f>
        <v>0</v>
      </c>
      <c r="BL287" s="17" t="s">
        <v>95</v>
      </c>
      <c r="BM287" s="229" t="s">
        <v>715</v>
      </c>
    </row>
    <row r="288" s="2" customFormat="1">
      <c r="A288" s="38"/>
      <c r="B288" s="39"/>
      <c r="C288" s="40"/>
      <c r="D288" s="231" t="s">
        <v>138</v>
      </c>
      <c r="E288" s="40"/>
      <c r="F288" s="232" t="s">
        <v>716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138</v>
      </c>
      <c r="AU288" s="17" t="s">
        <v>92</v>
      </c>
    </row>
    <row r="289" s="2" customFormat="1">
      <c r="A289" s="38"/>
      <c r="B289" s="39"/>
      <c r="C289" s="40"/>
      <c r="D289" s="236" t="s">
        <v>140</v>
      </c>
      <c r="E289" s="40"/>
      <c r="F289" s="237" t="s">
        <v>717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140</v>
      </c>
      <c r="AU289" s="17" t="s">
        <v>92</v>
      </c>
    </row>
    <row r="290" s="2" customFormat="1">
      <c r="A290" s="38"/>
      <c r="B290" s="39"/>
      <c r="C290" s="40"/>
      <c r="D290" s="231" t="s">
        <v>711</v>
      </c>
      <c r="E290" s="40"/>
      <c r="F290" s="284" t="s">
        <v>712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711</v>
      </c>
      <c r="AU290" s="17" t="s">
        <v>92</v>
      </c>
    </row>
    <row r="291" s="2" customFormat="1" ht="24.15" customHeight="1">
      <c r="A291" s="38"/>
      <c r="B291" s="39"/>
      <c r="C291" s="218" t="s">
        <v>374</v>
      </c>
      <c r="D291" s="218" t="s">
        <v>132</v>
      </c>
      <c r="E291" s="219" t="s">
        <v>718</v>
      </c>
      <c r="F291" s="220" t="s">
        <v>719</v>
      </c>
      <c r="G291" s="221" t="s">
        <v>135</v>
      </c>
      <c r="H291" s="222">
        <v>15.1</v>
      </c>
      <c r="I291" s="223"/>
      <c r="J291" s="224">
        <f>ROUND(I291*H291,2)</f>
        <v>0</v>
      </c>
      <c r="K291" s="220" t="s">
        <v>136</v>
      </c>
      <c r="L291" s="44"/>
      <c r="M291" s="225" t="s">
        <v>1</v>
      </c>
      <c r="N291" s="226" t="s">
        <v>48</v>
      </c>
      <c r="O291" s="91"/>
      <c r="P291" s="227">
        <f>O291*H291</f>
        <v>0</v>
      </c>
      <c r="Q291" s="227">
        <v>0.50077000000000005</v>
      </c>
      <c r="R291" s="227">
        <f>Q291*H291</f>
        <v>7.5616270000000005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95</v>
      </c>
      <c r="AT291" s="229" t="s">
        <v>132</v>
      </c>
      <c r="AU291" s="229" t="s">
        <v>92</v>
      </c>
      <c r="AY291" s="17" t="s">
        <v>130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88</v>
      </c>
      <c r="BK291" s="230">
        <f>ROUND(I291*H291,2)</f>
        <v>0</v>
      </c>
      <c r="BL291" s="17" t="s">
        <v>95</v>
      </c>
      <c r="BM291" s="229" t="s">
        <v>720</v>
      </c>
    </row>
    <row r="292" s="2" customFormat="1">
      <c r="A292" s="38"/>
      <c r="B292" s="39"/>
      <c r="C292" s="40"/>
      <c r="D292" s="231" t="s">
        <v>138</v>
      </c>
      <c r="E292" s="40"/>
      <c r="F292" s="232" t="s">
        <v>721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138</v>
      </c>
      <c r="AU292" s="17" t="s">
        <v>92</v>
      </c>
    </row>
    <row r="293" s="2" customFormat="1">
      <c r="A293" s="38"/>
      <c r="B293" s="39"/>
      <c r="C293" s="40"/>
      <c r="D293" s="236" t="s">
        <v>140</v>
      </c>
      <c r="E293" s="40"/>
      <c r="F293" s="237" t="s">
        <v>722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140</v>
      </c>
      <c r="AU293" s="17" t="s">
        <v>92</v>
      </c>
    </row>
    <row r="294" s="15" customFormat="1">
      <c r="A294" s="15"/>
      <c r="B294" s="260"/>
      <c r="C294" s="261"/>
      <c r="D294" s="231" t="s">
        <v>153</v>
      </c>
      <c r="E294" s="262" t="s">
        <v>1</v>
      </c>
      <c r="F294" s="263" t="s">
        <v>665</v>
      </c>
      <c r="G294" s="261"/>
      <c r="H294" s="262" t="s">
        <v>1</v>
      </c>
      <c r="I294" s="264"/>
      <c r="J294" s="261"/>
      <c r="K294" s="261"/>
      <c r="L294" s="265"/>
      <c r="M294" s="266"/>
      <c r="N294" s="267"/>
      <c r="O294" s="267"/>
      <c r="P294" s="267"/>
      <c r="Q294" s="267"/>
      <c r="R294" s="267"/>
      <c r="S294" s="267"/>
      <c r="T294" s="26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9" t="s">
        <v>153</v>
      </c>
      <c r="AU294" s="269" t="s">
        <v>92</v>
      </c>
      <c r="AV294" s="15" t="s">
        <v>88</v>
      </c>
      <c r="AW294" s="15" t="s">
        <v>36</v>
      </c>
      <c r="AX294" s="15" t="s">
        <v>83</v>
      </c>
      <c r="AY294" s="269" t="s">
        <v>130</v>
      </c>
    </row>
    <row r="295" s="15" customFormat="1">
      <c r="A295" s="15"/>
      <c r="B295" s="260"/>
      <c r="C295" s="261"/>
      <c r="D295" s="231" t="s">
        <v>153</v>
      </c>
      <c r="E295" s="262" t="s">
        <v>1</v>
      </c>
      <c r="F295" s="263" t="s">
        <v>723</v>
      </c>
      <c r="G295" s="261"/>
      <c r="H295" s="262" t="s">
        <v>1</v>
      </c>
      <c r="I295" s="264"/>
      <c r="J295" s="261"/>
      <c r="K295" s="261"/>
      <c r="L295" s="265"/>
      <c r="M295" s="266"/>
      <c r="N295" s="267"/>
      <c r="O295" s="267"/>
      <c r="P295" s="267"/>
      <c r="Q295" s="267"/>
      <c r="R295" s="267"/>
      <c r="S295" s="267"/>
      <c r="T295" s="26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9" t="s">
        <v>153</v>
      </c>
      <c r="AU295" s="269" t="s">
        <v>92</v>
      </c>
      <c r="AV295" s="15" t="s">
        <v>88</v>
      </c>
      <c r="AW295" s="15" t="s">
        <v>36</v>
      </c>
      <c r="AX295" s="15" t="s">
        <v>83</v>
      </c>
      <c r="AY295" s="269" t="s">
        <v>130</v>
      </c>
    </row>
    <row r="296" s="13" customFormat="1">
      <c r="A296" s="13"/>
      <c r="B296" s="238"/>
      <c r="C296" s="239"/>
      <c r="D296" s="231" t="s">
        <v>153</v>
      </c>
      <c r="E296" s="240" t="s">
        <v>1</v>
      </c>
      <c r="F296" s="241" t="s">
        <v>667</v>
      </c>
      <c r="G296" s="239"/>
      <c r="H296" s="242">
        <v>15.1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153</v>
      </c>
      <c r="AU296" s="248" t="s">
        <v>92</v>
      </c>
      <c r="AV296" s="13" t="s">
        <v>92</v>
      </c>
      <c r="AW296" s="13" t="s">
        <v>36</v>
      </c>
      <c r="AX296" s="13" t="s">
        <v>88</v>
      </c>
      <c r="AY296" s="248" t="s">
        <v>130</v>
      </c>
    </row>
    <row r="297" s="12" customFormat="1" ht="22.8" customHeight="1">
      <c r="A297" s="12"/>
      <c r="B297" s="202"/>
      <c r="C297" s="203"/>
      <c r="D297" s="204" t="s">
        <v>82</v>
      </c>
      <c r="E297" s="216" t="s">
        <v>188</v>
      </c>
      <c r="F297" s="216" t="s">
        <v>724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SUM(P298:P347)</f>
        <v>0</v>
      </c>
      <c r="Q297" s="210"/>
      <c r="R297" s="211">
        <f>SUM(R298:R347)</f>
        <v>4.4793229300000004</v>
      </c>
      <c r="S297" s="210"/>
      <c r="T297" s="212">
        <f>SUM(T298:T347)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88</v>
      </c>
      <c r="AT297" s="214" t="s">
        <v>82</v>
      </c>
      <c r="AU297" s="214" t="s">
        <v>88</v>
      </c>
      <c r="AY297" s="213" t="s">
        <v>130</v>
      </c>
      <c r="BK297" s="215">
        <f>SUM(BK298:BK347)</f>
        <v>0</v>
      </c>
    </row>
    <row r="298" s="2" customFormat="1" ht="24.15" customHeight="1">
      <c r="A298" s="38"/>
      <c r="B298" s="39"/>
      <c r="C298" s="218" t="s">
        <v>380</v>
      </c>
      <c r="D298" s="218" t="s">
        <v>132</v>
      </c>
      <c r="E298" s="219" t="s">
        <v>725</v>
      </c>
      <c r="F298" s="220" t="s">
        <v>726</v>
      </c>
      <c r="G298" s="221" t="s">
        <v>248</v>
      </c>
      <c r="H298" s="222">
        <v>10.300000000000001</v>
      </c>
      <c r="I298" s="223"/>
      <c r="J298" s="224">
        <f>ROUND(I298*H298,2)</f>
        <v>0</v>
      </c>
      <c r="K298" s="220" t="s">
        <v>136</v>
      </c>
      <c r="L298" s="44"/>
      <c r="M298" s="225" t="s">
        <v>1</v>
      </c>
      <c r="N298" s="226" t="s">
        <v>48</v>
      </c>
      <c r="O298" s="91"/>
      <c r="P298" s="227">
        <f>O298*H298</f>
        <v>0</v>
      </c>
      <c r="Q298" s="227">
        <v>1.0000000000000001E-05</v>
      </c>
      <c r="R298" s="227">
        <f>Q298*H298</f>
        <v>0.00010300000000000001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95</v>
      </c>
      <c r="AT298" s="229" t="s">
        <v>132</v>
      </c>
      <c r="AU298" s="229" t="s">
        <v>92</v>
      </c>
      <c r="AY298" s="17" t="s">
        <v>130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88</v>
      </c>
      <c r="BK298" s="230">
        <f>ROUND(I298*H298,2)</f>
        <v>0</v>
      </c>
      <c r="BL298" s="17" t="s">
        <v>95</v>
      </c>
      <c r="BM298" s="229" t="s">
        <v>727</v>
      </c>
    </row>
    <row r="299" s="2" customFormat="1">
      <c r="A299" s="38"/>
      <c r="B299" s="39"/>
      <c r="C299" s="40"/>
      <c r="D299" s="231" t="s">
        <v>138</v>
      </c>
      <c r="E299" s="40"/>
      <c r="F299" s="232" t="s">
        <v>728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138</v>
      </c>
      <c r="AU299" s="17" t="s">
        <v>92</v>
      </c>
    </row>
    <row r="300" s="2" customFormat="1">
      <c r="A300" s="38"/>
      <c r="B300" s="39"/>
      <c r="C300" s="40"/>
      <c r="D300" s="236" t="s">
        <v>140</v>
      </c>
      <c r="E300" s="40"/>
      <c r="F300" s="237" t="s">
        <v>729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140</v>
      </c>
      <c r="AU300" s="17" t="s">
        <v>92</v>
      </c>
    </row>
    <row r="301" s="2" customFormat="1" ht="24.15" customHeight="1">
      <c r="A301" s="38"/>
      <c r="B301" s="39"/>
      <c r="C301" s="270" t="s">
        <v>386</v>
      </c>
      <c r="D301" s="270" t="s">
        <v>229</v>
      </c>
      <c r="E301" s="271" t="s">
        <v>730</v>
      </c>
      <c r="F301" s="272" t="s">
        <v>731</v>
      </c>
      <c r="G301" s="273" t="s">
        <v>248</v>
      </c>
      <c r="H301" s="274">
        <v>9.1349999999999998</v>
      </c>
      <c r="I301" s="275"/>
      <c r="J301" s="276">
        <f>ROUND(I301*H301,2)</f>
        <v>0</v>
      </c>
      <c r="K301" s="272" t="s">
        <v>136</v>
      </c>
      <c r="L301" s="277"/>
      <c r="M301" s="278" t="s">
        <v>1</v>
      </c>
      <c r="N301" s="279" t="s">
        <v>48</v>
      </c>
      <c r="O301" s="91"/>
      <c r="P301" s="227">
        <f>O301*H301</f>
        <v>0</v>
      </c>
      <c r="Q301" s="227">
        <v>0.0050899999999999999</v>
      </c>
      <c r="R301" s="227">
        <f>Q301*H301</f>
        <v>0.046497150000000001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188</v>
      </c>
      <c r="AT301" s="229" t="s">
        <v>229</v>
      </c>
      <c r="AU301" s="229" t="s">
        <v>92</v>
      </c>
      <c r="AY301" s="17" t="s">
        <v>130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88</v>
      </c>
      <c r="BK301" s="230">
        <f>ROUND(I301*H301,2)</f>
        <v>0</v>
      </c>
      <c r="BL301" s="17" t="s">
        <v>95</v>
      </c>
      <c r="BM301" s="229" t="s">
        <v>732</v>
      </c>
    </row>
    <row r="302" s="2" customFormat="1">
      <c r="A302" s="38"/>
      <c r="B302" s="39"/>
      <c r="C302" s="40"/>
      <c r="D302" s="231" t="s">
        <v>138</v>
      </c>
      <c r="E302" s="40"/>
      <c r="F302" s="232" t="s">
        <v>731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138</v>
      </c>
      <c r="AU302" s="17" t="s">
        <v>92</v>
      </c>
    </row>
    <row r="303" s="13" customFormat="1">
      <c r="A303" s="13"/>
      <c r="B303" s="238"/>
      <c r="C303" s="239"/>
      <c r="D303" s="231" t="s">
        <v>153</v>
      </c>
      <c r="E303" s="239"/>
      <c r="F303" s="241" t="s">
        <v>733</v>
      </c>
      <c r="G303" s="239"/>
      <c r="H303" s="242">
        <v>9.1349999999999998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153</v>
      </c>
      <c r="AU303" s="248" t="s">
        <v>92</v>
      </c>
      <c r="AV303" s="13" t="s">
        <v>92</v>
      </c>
      <c r="AW303" s="13" t="s">
        <v>4</v>
      </c>
      <c r="AX303" s="13" t="s">
        <v>88</v>
      </c>
      <c r="AY303" s="248" t="s">
        <v>130</v>
      </c>
    </row>
    <row r="304" s="2" customFormat="1" ht="24.15" customHeight="1">
      <c r="A304" s="38"/>
      <c r="B304" s="39"/>
      <c r="C304" s="270" t="s">
        <v>393</v>
      </c>
      <c r="D304" s="270" t="s">
        <v>229</v>
      </c>
      <c r="E304" s="271" t="s">
        <v>734</v>
      </c>
      <c r="F304" s="272" t="s">
        <v>735</v>
      </c>
      <c r="G304" s="273" t="s">
        <v>248</v>
      </c>
      <c r="H304" s="274">
        <v>2.0299999999999998</v>
      </c>
      <c r="I304" s="275"/>
      <c r="J304" s="276">
        <f>ROUND(I304*H304,2)</f>
        <v>0</v>
      </c>
      <c r="K304" s="272" t="s">
        <v>136</v>
      </c>
      <c r="L304" s="277"/>
      <c r="M304" s="278" t="s">
        <v>1</v>
      </c>
      <c r="N304" s="279" t="s">
        <v>48</v>
      </c>
      <c r="O304" s="91"/>
      <c r="P304" s="227">
        <f>O304*H304</f>
        <v>0</v>
      </c>
      <c r="Q304" s="227">
        <v>0.0051000000000000004</v>
      </c>
      <c r="R304" s="227">
        <f>Q304*H304</f>
        <v>0.010352999999999999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188</v>
      </c>
      <c r="AT304" s="229" t="s">
        <v>229</v>
      </c>
      <c r="AU304" s="229" t="s">
        <v>92</v>
      </c>
      <c r="AY304" s="17" t="s">
        <v>130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88</v>
      </c>
      <c r="BK304" s="230">
        <f>ROUND(I304*H304,2)</f>
        <v>0</v>
      </c>
      <c r="BL304" s="17" t="s">
        <v>95</v>
      </c>
      <c r="BM304" s="229" t="s">
        <v>736</v>
      </c>
    </row>
    <row r="305" s="2" customFormat="1">
      <c r="A305" s="38"/>
      <c r="B305" s="39"/>
      <c r="C305" s="40"/>
      <c r="D305" s="231" t="s">
        <v>138</v>
      </c>
      <c r="E305" s="40"/>
      <c r="F305" s="232" t="s">
        <v>735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138</v>
      </c>
      <c r="AU305" s="17" t="s">
        <v>92</v>
      </c>
    </row>
    <row r="306" s="13" customFormat="1">
      <c r="A306" s="13"/>
      <c r="B306" s="238"/>
      <c r="C306" s="239"/>
      <c r="D306" s="231" t="s">
        <v>153</v>
      </c>
      <c r="E306" s="239"/>
      <c r="F306" s="241" t="s">
        <v>737</v>
      </c>
      <c r="G306" s="239"/>
      <c r="H306" s="242">
        <v>2.0299999999999998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153</v>
      </c>
      <c r="AU306" s="248" t="s">
        <v>92</v>
      </c>
      <c r="AV306" s="13" t="s">
        <v>92</v>
      </c>
      <c r="AW306" s="13" t="s">
        <v>4</v>
      </c>
      <c r="AX306" s="13" t="s">
        <v>88</v>
      </c>
      <c r="AY306" s="248" t="s">
        <v>130</v>
      </c>
    </row>
    <row r="307" s="2" customFormat="1" ht="37.8" customHeight="1">
      <c r="A307" s="38"/>
      <c r="B307" s="39"/>
      <c r="C307" s="218" t="s">
        <v>398</v>
      </c>
      <c r="D307" s="218" t="s">
        <v>132</v>
      </c>
      <c r="E307" s="219" t="s">
        <v>738</v>
      </c>
      <c r="F307" s="220" t="s">
        <v>739</v>
      </c>
      <c r="G307" s="221" t="s">
        <v>255</v>
      </c>
      <c r="H307" s="222">
        <v>1</v>
      </c>
      <c r="I307" s="223"/>
      <c r="J307" s="224">
        <f>ROUND(I307*H307,2)</f>
        <v>0</v>
      </c>
      <c r="K307" s="220" t="s">
        <v>136</v>
      </c>
      <c r="L307" s="44"/>
      <c r="M307" s="225" t="s">
        <v>1</v>
      </c>
      <c r="N307" s="226" t="s">
        <v>48</v>
      </c>
      <c r="O307" s="91"/>
      <c r="P307" s="227">
        <f>O307*H307</f>
        <v>0</v>
      </c>
      <c r="Q307" s="227">
        <v>0.0050600000000000003</v>
      </c>
      <c r="R307" s="227">
        <f>Q307*H307</f>
        <v>0.0050600000000000003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95</v>
      </c>
      <c r="AT307" s="229" t="s">
        <v>132</v>
      </c>
      <c r="AU307" s="229" t="s">
        <v>92</v>
      </c>
      <c r="AY307" s="17" t="s">
        <v>130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88</v>
      </c>
      <c r="BK307" s="230">
        <f>ROUND(I307*H307,2)</f>
        <v>0</v>
      </c>
      <c r="BL307" s="17" t="s">
        <v>95</v>
      </c>
      <c r="BM307" s="229" t="s">
        <v>740</v>
      </c>
    </row>
    <row r="308" s="2" customFormat="1">
      <c r="A308" s="38"/>
      <c r="B308" s="39"/>
      <c r="C308" s="40"/>
      <c r="D308" s="231" t="s">
        <v>138</v>
      </c>
      <c r="E308" s="40"/>
      <c r="F308" s="232" t="s">
        <v>741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138</v>
      </c>
      <c r="AU308" s="17" t="s">
        <v>92</v>
      </c>
    </row>
    <row r="309" s="2" customFormat="1">
      <c r="A309" s="38"/>
      <c r="B309" s="39"/>
      <c r="C309" s="40"/>
      <c r="D309" s="236" t="s">
        <v>140</v>
      </c>
      <c r="E309" s="40"/>
      <c r="F309" s="237" t="s">
        <v>742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140</v>
      </c>
      <c r="AU309" s="17" t="s">
        <v>92</v>
      </c>
    </row>
    <row r="310" s="2" customFormat="1" ht="37.8" customHeight="1">
      <c r="A310" s="38"/>
      <c r="B310" s="39"/>
      <c r="C310" s="218" t="s">
        <v>404</v>
      </c>
      <c r="D310" s="218" t="s">
        <v>132</v>
      </c>
      <c r="E310" s="219" t="s">
        <v>743</v>
      </c>
      <c r="F310" s="220" t="s">
        <v>744</v>
      </c>
      <c r="G310" s="221" t="s">
        <v>255</v>
      </c>
      <c r="H310" s="222">
        <v>1</v>
      </c>
      <c r="I310" s="223"/>
      <c r="J310" s="224">
        <f>ROUND(I310*H310,2)</f>
        <v>0</v>
      </c>
      <c r="K310" s="220" t="s">
        <v>136</v>
      </c>
      <c r="L310" s="44"/>
      <c r="M310" s="225" t="s">
        <v>1</v>
      </c>
      <c r="N310" s="226" t="s">
        <v>48</v>
      </c>
      <c r="O310" s="91"/>
      <c r="P310" s="227">
        <f>O310*H310</f>
        <v>0</v>
      </c>
      <c r="Q310" s="227">
        <v>0.0033400000000000001</v>
      </c>
      <c r="R310" s="227">
        <f>Q310*H310</f>
        <v>0.0033400000000000001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95</v>
      </c>
      <c r="AT310" s="229" t="s">
        <v>132</v>
      </c>
      <c r="AU310" s="229" t="s">
        <v>92</v>
      </c>
      <c r="AY310" s="17" t="s">
        <v>130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88</v>
      </c>
      <c r="BK310" s="230">
        <f>ROUND(I310*H310,2)</f>
        <v>0</v>
      </c>
      <c r="BL310" s="17" t="s">
        <v>95</v>
      </c>
      <c r="BM310" s="229" t="s">
        <v>745</v>
      </c>
    </row>
    <row r="311" s="2" customFormat="1">
      <c r="A311" s="38"/>
      <c r="B311" s="39"/>
      <c r="C311" s="40"/>
      <c r="D311" s="231" t="s">
        <v>138</v>
      </c>
      <c r="E311" s="40"/>
      <c r="F311" s="232" t="s">
        <v>746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138</v>
      </c>
      <c r="AU311" s="17" t="s">
        <v>92</v>
      </c>
    </row>
    <row r="312" s="2" customFormat="1">
      <c r="A312" s="38"/>
      <c r="B312" s="39"/>
      <c r="C312" s="40"/>
      <c r="D312" s="236" t="s">
        <v>140</v>
      </c>
      <c r="E312" s="40"/>
      <c r="F312" s="237" t="s">
        <v>747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140</v>
      </c>
      <c r="AU312" s="17" t="s">
        <v>92</v>
      </c>
    </row>
    <row r="313" s="2" customFormat="1" ht="37.8" customHeight="1">
      <c r="A313" s="38"/>
      <c r="B313" s="39"/>
      <c r="C313" s="218" t="s">
        <v>412</v>
      </c>
      <c r="D313" s="218" t="s">
        <v>132</v>
      </c>
      <c r="E313" s="219" t="s">
        <v>748</v>
      </c>
      <c r="F313" s="220" t="s">
        <v>749</v>
      </c>
      <c r="G313" s="221" t="s">
        <v>255</v>
      </c>
      <c r="H313" s="222">
        <v>1</v>
      </c>
      <c r="I313" s="223"/>
      <c r="J313" s="224">
        <f>ROUND(I313*H313,2)</f>
        <v>0</v>
      </c>
      <c r="K313" s="220" t="s">
        <v>136</v>
      </c>
      <c r="L313" s="44"/>
      <c r="M313" s="225" t="s">
        <v>1</v>
      </c>
      <c r="N313" s="226" t="s">
        <v>48</v>
      </c>
      <c r="O313" s="91"/>
      <c r="P313" s="227">
        <f>O313*H313</f>
        <v>0</v>
      </c>
      <c r="Q313" s="227">
        <v>0.00109</v>
      </c>
      <c r="R313" s="227">
        <f>Q313*H313</f>
        <v>0.00109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95</v>
      </c>
      <c r="AT313" s="229" t="s">
        <v>132</v>
      </c>
      <c r="AU313" s="229" t="s">
        <v>92</v>
      </c>
      <c r="AY313" s="17" t="s">
        <v>130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88</v>
      </c>
      <c r="BK313" s="230">
        <f>ROUND(I313*H313,2)</f>
        <v>0</v>
      </c>
      <c r="BL313" s="17" t="s">
        <v>95</v>
      </c>
      <c r="BM313" s="229" t="s">
        <v>750</v>
      </c>
    </row>
    <row r="314" s="2" customFormat="1">
      <c r="A314" s="38"/>
      <c r="B314" s="39"/>
      <c r="C314" s="40"/>
      <c r="D314" s="231" t="s">
        <v>138</v>
      </c>
      <c r="E314" s="40"/>
      <c r="F314" s="232" t="s">
        <v>751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138</v>
      </c>
      <c r="AU314" s="17" t="s">
        <v>92</v>
      </c>
    </row>
    <row r="315" s="2" customFormat="1">
      <c r="A315" s="38"/>
      <c r="B315" s="39"/>
      <c r="C315" s="40"/>
      <c r="D315" s="236" t="s">
        <v>140</v>
      </c>
      <c r="E315" s="40"/>
      <c r="F315" s="237" t="s">
        <v>752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140</v>
      </c>
      <c r="AU315" s="17" t="s">
        <v>92</v>
      </c>
    </row>
    <row r="316" s="2" customFormat="1" ht="37.8" customHeight="1">
      <c r="A316" s="38"/>
      <c r="B316" s="39"/>
      <c r="C316" s="218" t="s">
        <v>417</v>
      </c>
      <c r="D316" s="218" t="s">
        <v>132</v>
      </c>
      <c r="E316" s="219" t="s">
        <v>753</v>
      </c>
      <c r="F316" s="220" t="s">
        <v>754</v>
      </c>
      <c r="G316" s="221" t="s">
        <v>255</v>
      </c>
      <c r="H316" s="222">
        <v>1</v>
      </c>
      <c r="I316" s="223"/>
      <c r="J316" s="224">
        <f>ROUND(I316*H316,2)</f>
        <v>0</v>
      </c>
      <c r="K316" s="220" t="s">
        <v>136</v>
      </c>
      <c r="L316" s="44"/>
      <c r="M316" s="225" t="s">
        <v>1</v>
      </c>
      <c r="N316" s="226" t="s">
        <v>48</v>
      </c>
      <c r="O316" s="91"/>
      <c r="P316" s="227">
        <f>O316*H316</f>
        <v>0</v>
      </c>
      <c r="Q316" s="227">
        <v>0.24234</v>
      </c>
      <c r="R316" s="227">
        <f>Q316*H316</f>
        <v>0.24234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95</v>
      </c>
      <c r="AT316" s="229" t="s">
        <v>132</v>
      </c>
      <c r="AU316" s="229" t="s">
        <v>92</v>
      </c>
      <c r="AY316" s="17" t="s">
        <v>130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88</v>
      </c>
      <c r="BK316" s="230">
        <f>ROUND(I316*H316,2)</f>
        <v>0</v>
      </c>
      <c r="BL316" s="17" t="s">
        <v>95</v>
      </c>
      <c r="BM316" s="229" t="s">
        <v>755</v>
      </c>
    </row>
    <row r="317" s="2" customFormat="1">
      <c r="A317" s="38"/>
      <c r="B317" s="39"/>
      <c r="C317" s="40"/>
      <c r="D317" s="231" t="s">
        <v>138</v>
      </c>
      <c r="E317" s="40"/>
      <c r="F317" s="232" t="s">
        <v>756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138</v>
      </c>
      <c r="AU317" s="17" t="s">
        <v>92</v>
      </c>
    </row>
    <row r="318" s="2" customFormat="1">
      <c r="A318" s="38"/>
      <c r="B318" s="39"/>
      <c r="C318" s="40"/>
      <c r="D318" s="236" t="s">
        <v>140</v>
      </c>
      <c r="E318" s="40"/>
      <c r="F318" s="237" t="s">
        <v>757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140</v>
      </c>
      <c r="AU318" s="17" t="s">
        <v>92</v>
      </c>
    </row>
    <row r="319" s="2" customFormat="1" ht="37.8" customHeight="1">
      <c r="A319" s="38"/>
      <c r="B319" s="39"/>
      <c r="C319" s="218" t="s">
        <v>424</v>
      </c>
      <c r="D319" s="218" t="s">
        <v>132</v>
      </c>
      <c r="E319" s="219" t="s">
        <v>758</v>
      </c>
      <c r="F319" s="220" t="s">
        <v>759</v>
      </c>
      <c r="G319" s="221" t="s">
        <v>255</v>
      </c>
      <c r="H319" s="222">
        <v>1</v>
      </c>
      <c r="I319" s="223"/>
      <c r="J319" s="224">
        <f>ROUND(I319*H319,2)</f>
        <v>0</v>
      </c>
      <c r="K319" s="220" t="s">
        <v>136</v>
      </c>
      <c r="L319" s="44"/>
      <c r="M319" s="225" t="s">
        <v>1</v>
      </c>
      <c r="N319" s="226" t="s">
        <v>48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95</v>
      </c>
      <c r="AT319" s="229" t="s">
        <v>132</v>
      </c>
      <c r="AU319" s="229" t="s">
        <v>92</v>
      </c>
      <c r="AY319" s="17" t="s">
        <v>130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88</v>
      </c>
      <c r="BK319" s="230">
        <f>ROUND(I319*H319,2)</f>
        <v>0</v>
      </c>
      <c r="BL319" s="17" t="s">
        <v>95</v>
      </c>
      <c r="BM319" s="229" t="s">
        <v>760</v>
      </c>
    </row>
    <row r="320" s="2" customFormat="1">
      <c r="A320" s="38"/>
      <c r="B320" s="39"/>
      <c r="C320" s="40"/>
      <c r="D320" s="231" t="s">
        <v>138</v>
      </c>
      <c r="E320" s="40"/>
      <c r="F320" s="232" t="s">
        <v>761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138</v>
      </c>
      <c r="AU320" s="17" t="s">
        <v>92</v>
      </c>
    </row>
    <row r="321" s="2" customFormat="1">
      <c r="A321" s="38"/>
      <c r="B321" s="39"/>
      <c r="C321" s="40"/>
      <c r="D321" s="236" t="s">
        <v>140</v>
      </c>
      <c r="E321" s="40"/>
      <c r="F321" s="237" t="s">
        <v>762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140</v>
      </c>
      <c r="AU321" s="17" t="s">
        <v>92</v>
      </c>
    </row>
    <row r="322" s="2" customFormat="1" ht="24.15" customHeight="1">
      <c r="A322" s="38"/>
      <c r="B322" s="39"/>
      <c r="C322" s="218" t="s">
        <v>429</v>
      </c>
      <c r="D322" s="218" t="s">
        <v>132</v>
      </c>
      <c r="E322" s="219" t="s">
        <v>763</v>
      </c>
      <c r="F322" s="220" t="s">
        <v>764</v>
      </c>
      <c r="G322" s="221" t="s">
        <v>255</v>
      </c>
      <c r="H322" s="222">
        <v>1</v>
      </c>
      <c r="I322" s="223"/>
      <c r="J322" s="224">
        <f>ROUND(I322*H322,2)</f>
        <v>0</v>
      </c>
      <c r="K322" s="220" t="s">
        <v>136</v>
      </c>
      <c r="L322" s="44"/>
      <c r="M322" s="225" t="s">
        <v>1</v>
      </c>
      <c r="N322" s="226" t="s">
        <v>48</v>
      </c>
      <c r="O322" s="91"/>
      <c r="P322" s="227">
        <f>O322*H322</f>
        <v>0</v>
      </c>
      <c r="Q322" s="227">
        <v>0.12526000000000001</v>
      </c>
      <c r="R322" s="227">
        <f>Q322*H322</f>
        <v>0.12526000000000001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95</v>
      </c>
      <c r="AT322" s="229" t="s">
        <v>132</v>
      </c>
      <c r="AU322" s="229" t="s">
        <v>92</v>
      </c>
      <c r="AY322" s="17" t="s">
        <v>130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88</v>
      </c>
      <c r="BK322" s="230">
        <f>ROUND(I322*H322,2)</f>
        <v>0</v>
      </c>
      <c r="BL322" s="17" t="s">
        <v>95</v>
      </c>
      <c r="BM322" s="229" t="s">
        <v>765</v>
      </c>
    </row>
    <row r="323" s="2" customFormat="1">
      <c r="A323" s="38"/>
      <c r="B323" s="39"/>
      <c r="C323" s="40"/>
      <c r="D323" s="231" t="s">
        <v>138</v>
      </c>
      <c r="E323" s="40"/>
      <c r="F323" s="232" t="s">
        <v>766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138</v>
      </c>
      <c r="AU323" s="17" t="s">
        <v>92</v>
      </c>
    </row>
    <row r="324" s="2" customFormat="1">
      <c r="A324" s="38"/>
      <c r="B324" s="39"/>
      <c r="C324" s="40"/>
      <c r="D324" s="236" t="s">
        <v>140</v>
      </c>
      <c r="E324" s="40"/>
      <c r="F324" s="237" t="s">
        <v>767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140</v>
      </c>
      <c r="AU324" s="17" t="s">
        <v>92</v>
      </c>
    </row>
    <row r="325" s="2" customFormat="1" ht="21.75" customHeight="1">
      <c r="A325" s="38"/>
      <c r="B325" s="39"/>
      <c r="C325" s="270" t="s">
        <v>438</v>
      </c>
      <c r="D325" s="270" t="s">
        <v>229</v>
      </c>
      <c r="E325" s="271" t="s">
        <v>768</v>
      </c>
      <c r="F325" s="272" t="s">
        <v>769</v>
      </c>
      <c r="G325" s="273" t="s">
        <v>255</v>
      </c>
      <c r="H325" s="274">
        <v>1</v>
      </c>
      <c r="I325" s="275"/>
      <c r="J325" s="276">
        <f>ROUND(I325*H325,2)</f>
        <v>0</v>
      </c>
      <c r="K325" s="272" t="s">
        <v>136</v>
      </c>
      <c r="L325" s="277"/>
      <c r="M325" s="278" t="s">
        <v>1</v>
      </c>
      <c r="N325" s="279" t="s">
        <v>48</v>
      </c>
      <c r="O325" s="91"/>
      <c r="P325" s="227">
        <f>O325*H325</f>
        <v>0</v>
      </c>
      <c r="Q325" s="227">
        <v>0.17499999999999999</v>
      </c>
      <c r="R325" s="227">
        <f>Q325*H325</f>
        <v>0.17499999999999999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188</v>
      </c>
      <c r="AT325" s="229" t="s">
        <v>229</v>
      </c>
      <c r="AU325" s="229" t="s">
        <v>92</v>
      </c>
      <c r="AY325" s="17" t="s">
        <v>130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88</v>
      </c>
      <c r="BK325" s="230">
        <f>ROUND(I325*H325,2)</f>
        <v>0</v>
      </c>
      <c r="BL325" s="17" t="s">
        <v>95</v>
      </c>
      <c r="BM325" s="229" t="s">
        <v>770</v>
      </c>
    </row>
    <row r="326" s="2" customFormat="1">
      <c r="A326" s="38"/>
      <c r="B326" s="39"/>
      <c r="C326" s="40"/>
      <c r="D326" s="231" t="s">
        <v>138</v>
      </c>
      <c r="E326" s="40"/>
      <c r="F326" s="232" t="s">
        <v>769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138</v>
      </c>
      <c r="AU326" s="17" t="s">
        <v>92</v>
      </c>
    </row>
    <row r="327" s="2" customFormat="1" ht="24.15" customHeight="1">
      <c r="A327" s="38"/>
      <c r="B327" s="39"/>
      <c r="C327" s="218" t="s">
        <v>444</v>
      </c>
      <c r="D327" s="218" t="s">
        <v>132</v>
      </c>
      <c r="E327" s="219" t="s">
        <v>771</v>
      </c>
      <c r="F327" s="220" t="s">
        <v>772</v>
      </c>
      <c r="G327" s="221" t="s">
        <v>255</v>
      </c>
      <c r="H327" s="222">
        <v>1</v>
      </c>
      <c r="I327" s="223"/>
      <c r="J327" s="224">
        <f>ROUND(I327*H327,2)</f>
        <v>0</v>
      </c>
      <c r="K327" s="220" t="s">
        <v>136</v>
      </c>
      <c r="L327" s="44"/>
      <c r="M327" s="225" t="s">
        <v>1</v>
      </c>
      <c r="N327" s="226" t="s">
        <v>48</v>
      </c>
      <c r="O327" s="91"/>
      <c r="P327" s="227">
        <f>O327*H327</f>
        <v>0</v>
      </c>
      <c r="Q327" s="227">
        <v>0.030759999999999999</v>
      </c>
      <c r="R327" s="227">
        <f>Q327*H327</f>
        <v>0.030759999999999999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95</v>
      </c>
      <c r="AT327" s="229" t="s">
        <v>132</v>
      </c>
      <c r="AU327" s="229" t="s">
        <v>92</v>
      </c>
      <c r="AY327" s="17" t="s">
        <v>130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88</v>
      </c>
      <c r="BK327" s="230">
        <f>ROUND(I327*H327,2)</f>
        <v>0</v>
      </c>
      <c r="BL327" s="17" t="s">
        <v>95</v>
      </c>
      <c r="BM327" s="229" t="s">
        <v>773</v>
      </c>
    </row>
    <row r="328" s="2" customFormat="1">
      <c r="A328" s="38"/>
      <c r="B328" s="39"/>
      <c r="C328" s="40"/>
      <c r="D328" s="231" t="s">
        <v>138</v>
      </c>
      <c r="E328" s="40"/>
      <c r="F328" s="232" t="s">
        <v>774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138</v>
      </c>
      <c r="AU328" s="17" t="s">
        <v>92</v>
      </c>
    </row>
    <row r="329" s="2" customFormat="1">
      <c r="A329" s="38"/>
      <c r="B329" s="39"/>
      <c r="C329" s="40"/>
      <c r="D329" s="236" t="s">
        <v>140</v>
      </c>
      <c r="E329" s="40"/>
      <c r="F329" s="237" t="s">
        <v>775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140</v>
      </c>
      <c r="AU329" s="17" t="s">
        <v>92</v>
      </c>
    </row>
    <row r="330" s="2" customFormat="1" ht="24.15" customHeight="1">
      <c r="A330" s="38"/>
      <c r="B330" s="39"/>
      <c r="C330" s="270" t="s">
        <v>451</v>
      </c>
      <c r="D330" s="270" t="s">
        <v>229</v>
      </c>
      <c r="E330" s="271" t="s">
        <v>776</v>
      </c>
      <c r="F330" s="272" t="s">
        <v>777</v>
      </c>
      <c r="G330" s="273" t="s">
        <v>255</v>
      </c>
      <c r="H330" s="274">
        <v>1</v>
      </c>
      <c r="I330" s="275"/>
      <c r="J330" s="276">
        <f>ROUND(I330*H330,2)</f>
        <v>0</v>
      </c>
      <c r="K330" s="272" t="s">
        <v>136</v>
      </c>
      <c r="L330" s="277"/>
      <c r="M330" s="278" t="s">
        <v>1</v>
      </c>
      <c r="N330" s="279" t="s">
        <v>48</v>
      </c>
      <c r="O330" s="91"/>
      <c r="P330" s="227">
        <f>O330*H330</f>
        <v>0</v>
      </c>
      <c r="Q330" s="227">
        <v>0.070000000000000007</v>
      </c>
      <c r="R330" s="227">
        <f>Q330*H330</f>
        <v>0.070000000000000007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188</v>
      </c>
      <c r="AT330" s="229" t="s">
        <v>229</v>
      </c>
      <c r="AU330" s="229" t="s">
        <v>92</v>
      </c>
      <c r="AY330" s="17" t="s">
        <v>130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88</v>
      </c>
      <c r="BK330" s="230">
        <f>ROUND(I330*H330,2)</f>
        <v>0</v>
      </c>
      <c r="BL330" s="17" t="s">
        <v>95</v>
      </c>
      <c r="BM330" s="229" t="s">
        <v>778</v>
      </c>
    </row>
    <row r="331" s="2" customFormat="1">
      <c r="A331" s="38"/>
      <c r="B331" s="39"/>
      <c r="C331" s="40"/>
      <c r="D331" s="231" t="s">
        <v>138</v>
      </c>
      <c r="E331" s="40"/>
      <c r="F331" s="232" t="s">
        <v>777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138</v>
      </c>
      <c r="AU331" s="17" t="s">
        <v>92</v>
      </c>
    </row>
    <row r="332" s="2" customFormat="1" ht="24.15" customHeight="1">
      <c r="A332" s="38"/>
      <c r="B332" s="39"/>
      <c r="C332" s="218" t="s">
        <v>459</v>
      </c>
      <c r="D332" s="218" t="s">
        <v>132</v>
      </c>
      <c r="E332" s="219" t="s">
        <v>779</v>
      </c>
      <c r="F332" s="220" t="s">
        <v>780</v>
      </c>
      <c r="G332" s="221" t="s">
        <v>255</v>
      </c>
      <c r="H332" s="222">
        <v>1</v>
      </c>
      <c r="I332" s="223"/>
      <c r="J332" s="224">
        <f>ROUND(I332*H332,2)</f>
        <v>0</v>
      </c>
      <c r="K332" s="220" t="s">
        <v>136</v>
      </c>
      <c r="L332" s="44"/>
      <c r="M332" s="225" t="s">
        <v>1</v>
      </c>
      <c r="N332" s="226" t="s">
        <v>48</v>
      </c>
      <c r="O332" s="91"/>
      <c r="P332" s="227">
        <f>O332*H332</f>
        <v>0</v>
      </c>
      <c r="Q332" s="227">
        <v>0.030759999999999999</v>
      </c>
      <c r="R332" s="227">
        <f>Q332*H332</f>
        <v>0.030759999999999999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95</v>
      </c>
      <c r="AT332" s="229" t="s">
        <v>132</v>
      </c>
      <c r="AU332" s="229" t="s">
        <v>92</v>
      </c>
      <c r="AY332" s="17" t="s">
        <v>130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88</v>
      </c>
      <c r="BK332" s="230">
        <f>ROUND(I332*H332,2)</f>
        <v>0</v>
      </c>
      <c r="BL332" s="17" t="s">
        <v>95</v>
      </c>
      <c r="BM332" s="229" t="s">
        <v>781</v>
      </c>
    </row>
    <row r="333" s="2" customFormat="1">
      <c r="A333" s="38"/>
      <c r="B333" s="39"/>
      <c r="C333" s="40"/>
      <c r="D333" s="231" t="s">
        <v>138</v>
      </c>
      <c r="E333" s="40"/>
      <c r="F333" s="232" t="s">
        <v>782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138</v>
      </c>
      <c r="AU333" s="17" t="s">
        <v>92</v>
      </c>
    </row>
    <row r="334" s="2" customFormat="1">
      <c r="A334" s="38"/>
      <c r="B334" s="39"/>
      <c r="C334" s="40"/>
      <c r="D334" s="236" t="s">
        <v>140</v>
      </c>
      <c r="E334" s="40"/>
      <c r="F334" s="237" t="s">
        <v>783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140</v>
      </c>
      <c r="AU334" s="17" t="s">
        <v>92</v>
      </c>
    </row>
    <row r="335" s="2" customFormat="1" ht="33" customHeight="1">
      <c r="A335" s="38"/>
      <c r="B335" s="39"/>
      <c r="C335" s="270" t="s">
        <v>163</v>
      </c>
      <c r="D335" s="270" t="s">
        <v>229</v>
      </c>
      <c r="E335" s="271" t="s">
        <v>784</v>
      </c>
      <c r="F335" s="272" t="s">
        <v>785</v>
      </c>
      <c r="G335" s="273" t="s">
        <v>255</v>
      </c>
      <c r="H335" s="274">
        <v>1</v>
      </c>
      <c r="I335" s="275"/>
      <c r="J335" s="276">
        <f>ROUND(I335*H335,2)</f>
        <v>0</v>
      </c>
      <c r="K335" s="272" t="s">
        <v>136</v>
      </c>
      <c r="L335" s="277"/>
      <c r="M335" s="278" t="s">
        <v>1</v>
      </c>
      <c r="N335" s="279" t="s">
        <v>48</v>
      </c>
      <c r="O335" s="91"/>
      <c r="P335" s="227">
        <f>O335*H335</f>
        <v>0</v>
      </c>
      <c r="Q335" s="227">
        <v>0.17000000000000001</v>
      </c>
      <c r="R335" s="227">
        <f>Q335*H335</f>
        <v>0.17000000000000001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188</v>
      </c>
      <c r="AT335" s="229" t="s">
        <v>229</v>
      </c>
      <c r="AU335" s="229" t="s">
        <v>92</v>
      </c>
      <c r="AY335" s="17" t="s">
        <v>130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88</v>
      </c>
      <c r="BK335" s="230">
        <f>ROUND(I335*H335,2)</f>
        <v>0</v>
      </c>
      <c r="BL335" s="17" t="s">
        <v>95</v>
      </c>
      <c r="BM335" s="229" t="s">
        <v>786</v>
      </c>
    </row>
    <row r="336" s="2" customFormat="1">
      <c r="A336" s="38"/>
      <c r="B336" s="39"/>
      <c r="C336" s="40"/>
      <c r="D336" s="231" t="s">
        <v>138</v>
      </c>
      <c r="E336" s="40"/>
      <c r="F336" s="232" t="s">
        <v>785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138</v>
      </c>
      <c r="AU336" s="17" t="s">
        <v>92</v>
      </c>
    </row>
    <row r="337" s="2" customFormat="1" ht="24.15" customHeight="1">
      <c r="A337" s="38"/>
      <c r="B337" s="39"/>
      <c r="C337" s="218" t="s">
        <v>471</v>
      </c>
      <c r="D337" s="218" t="s">
        <v>132</v>
      </c>
      <c r="E337" s="219" t="s">
        <v>787</v>
      </c>
      <c r="F337" s="220" t="s">
        <v>788</v>
      </c>
      <c r="G337" s="221" t="s">
        <v>255</v>
      </c>
      <c r="H337" s="222">
        <v>1</v>
      </c>
      <c r="I337" s="223"/>
      <c r="J337" s="224">
        <f>ROUND(I337*H337,2)</f>
        <v>0</v>
      </c>
      <c r="K337" s="220" t="s">
        <v>136</v>
      </c>
      <c r="L337" s="44"/>
      <c r="M337" s="225" t="s">
        <v>1</v>
      </c>
      <c r="N337" s="226" t="s">
        <v>48</v>
      </c>
      <c r="O337" s="91"/>
      <c r="P337" s="227">
        <f>O337*H337</f>
        <v>0</v>
      </c>
      <c r="Q337" s="227">
        <v>0.21734000000000001</v>
      </c>
      <c r="R337" s="227">
        <f>Q337*H337</f>
        <v>0.21734000000000001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95</v>
      </c>
      <c r="AT337" s="229" t="s">
        <v>132</v>
      </c>
      <c r="AU337" s="229" t="s">
        <v>92</v>
      </c>
      <c r="AY337" s="17" t="s">
        <v>130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88</v>
      </c>
      <c r="BK337" s="230">
        <f>ROUND(I337*H337,2)</f>
        <v>0</v>
      </c>
      <c r="BL337" s="17" t="s">
        <v>95</v>
      </c>
      <c r="BM337" s="229" t="s">
        <v>789</v>
      </c>
    </row>
    <row r="338" s="2" customFormat="1">
      <c r="A338" s="38"/>
      <c r="B338" s="39"/>
      <c r="C338" s="40"/>
      <c r="D338" s="231" t="s">
        <v>138</v>
      </c>
      <c r="E338" s="40"/>
      <c r="F338" s="232" t="s">
        <v>788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138</v>
      </c>
      <c r="AU338" s="17" t="s">
        <v>92</v>
      </c>
    </row>
    <row r="339" s="2" customFormat="1">
      <c r="A339" s="38"/>
      <c r="B339" s="39"/>
      <c r="C339" s="40"/>
      <c r="D339" s="236" t="s">
        <v>140</v>
      </c>
      <c r="E339" s="40"/>
      <c r="F339" s="237" t="s">
        <v>790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140</v>
      </c>
      <c r="AU339" s="17" t="s">
        <v>92</v>
      </c>
    </row>
    <row r="340" s="2" customFormat="1" ht="24.15" customHeight="1">
      <c r="A340" s="38"/>
      <c r="B340" s="39"/>
      <c r="C340" s="270" t="s">
        <v>478</v>
      </c>
      <c r="D340" s="270" t="s">
        <v>229</v>
      </c>
      <c r="E340" s="271" t="s">
        <v>791</v>
      </c>
      <c r="F340" s="272" t="s">
        <v>792</v>
      </c>
      <c r="G340" s="273" t="s">
        <v>255</v>
      </c>
      <c r="H340" s="274">
        <v>1</v>
      </c>
      <c r="I340" s="275"/>
      <c r="J340" s="276">
        <f>ROUND(I340*H340,2)</f>
        <v>0</v>
      </c>
      <c r="K340" s="272" t="s">
        <v>136</v>
      </c>
      <c r="L340" s="277"/>
      <c r="M340" s="278" t="s">
        <v>1</v>
      </c>
      <c r="N340" s="279" t="s">
        <v>48</v>
      </c>
      <c r="O340" s="91"/>
      <c r="P340" s="227">
        <f>O340*H340</f>
        <v>0</v>
      </c>
      <c r="Q340" s="227">
        <v>0.108</v>
      </c>
      <c r="R340" s="227">
        <f>Q340*H340</f>
        <v>0.108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188</v>
      </c>
      <c r="AT340" s="229" t="s">
        <v>229</v>
      </c>
      <c r="AU340" s="229" t="s">
        <v>92</v>
      </c>
      <c r="AY340" s="17" t="s">
        <v>130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88</v>
      </c>
      <c r="BK340" s="230">
        <f>ROUND(I340*H340,2)</f>
        <v>0</v>
      </c>
      <c r="BL340" s="17" t="s">
        <v>95</v>
      </c>
      <c r="BM340" s="229" t="s">
        <v>793</v>
      </c>
    </row>
    <row r="341" s="2" customFormat="1">
      <c r="A341" s="38"/>
      <c r="B341" s="39"/>
      <c r="C341" s="40"/>
      <c r="D341" s="231" t="s">
        <v>138</v>
      </c>
      <c r="E341" s="40"/>
      <c r="F341" s="232" t="s">
        <v>792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138</v>
      </c>
      <c r="AU341" s="17" t="s">
        <v>92</v>
      </c>
    </row>
    <row r="342" s="2" customFormat="1" ht="24.15" customHeight="1">
      <c r="A342" s="38"/>
      <c r="B342" s="39"/>
      <c r="C342" s="270" t="s">
        <v>484</v>
      </c>
      <c r="D342" s="270" t="s">
        <v>229</v>
      </c>
      <c r="E342" s="271" t="s">
        <v>794</v>
      </c>
      <c r="F342" s="272" t="s">
        <v>795</v>
      </c>
      <c r="G342" s="273" t="s">
        <v>255</v>
      </c>
      <c r="H342" s="274">
        <v>1</v>
      </c>
      <c r="I342" s="275"/>
      <c r="J342" s="276">
        <f>ROUND(I342*H342,2)</f>
        <v>0</v>
      </c>
      <c r="K342" s="272" t="s">
        <v>136</v>
      </c>
      <c r="L342" s="277"/>
      <c r="M342" s="278" t="s">
        <v>1</v>
      </c>
      <c r="N342" s="279" t="s">
        <v>48</v>
      </c>
      <c r="O342" s="91"/>
      <c r="P342" s="227">
        <f>O342*H342</f>
        <v>0</v>
      </c>
      <c r="Q342" s="227">
        <v>0.0060000000000000001</v>
      </c>
      <c r="R342" s="227">
        <f>Q342*H342</f>
        <v>0.0060000000000000001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188</v>
      </c>
      <c r="AT342" s="229" t="s">
        <v>229</v>
      </c>
      <c r="AU342" s="229" t="s">
        <v>92</v>
      </c>
      <c r="AY342" s="17" t="s">
        <v>130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88</v>
      </c>
      <c r="BK342" s="230">
        <f>ROUND(I342*H342,2)</f>
        <v>0</v>
      </c>
      <c r="BL342" s="17" t="s">
        <v>95</v>
      </c>
      <c r="BM342" s="229" t="s">
        <v>796</v>
      </c>
    </row>
    <row r="343" s="2" customFormat="1">
      <c r="A343" s="38"/>
      <c r="B343" s="39"/>
      <c r="C343" s="40"/>
      <c r="D343" s="231" t="s">
        <v>138</v>
      </c>
      <c r="E343" s="40"/>
      <c r="F343" s="232" t="s">
        <v>795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138</v>
      </c>
      <c r="AU343" s="17" t="s">
        <v>92</v>
      </c>
    </row>
    <row r="344" s="2" customFormat="1" ht="33" customHeight="1">
      <c r="A344" s="38"/>
      <c r="B344" s="39"/>
      <c r="C344" s="218" t="s">
        <v>490</v>
      </c>
      <c r="D344" s="218" t="s">
        <v>132</v>
      </c>
      <c r="E344" s="219" t="s">
        <v>797</v>
      </c>
      <c r="F344" s="220" t="s">
        <v>798</v>
      </c>
      <c r="G344" s="221" t="s">
        <v>157</v>
      </c>
      <c r="H344" s="222">
        <v>1.294</v>
      </c>
      <c r="I344" s="223"/>
      <c r="J344" s="224">
        <f>ROUND(I344*H344,2)</f>
        <v>0</v>
      </c>
      <c r="K344" s="220" t="s">
        <v>136</v>
      </c>
      <c r="L344" s="44"/>
      <c r="M344" s="225" t="s">
        <v>1</v>
      </c>
      <c r="N344" s="226" t="s">
        <v>48</v>
      </c>
      <c r="O344" s="91"/>
      <c r="P344" s="227">
        <f>O344*H344</f>
        <v>0</v>
      </c>
      <c r="Q344" s="227">
        <v>2.5018699999999998</v>
      </c>
      <c r="R344" s="227">
        <f>Q344*H344</f>
        <v>3.2374197799999997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95</v>
      </c>
      <c r="AT344" s="229" t="s">
        <v>132</v>
      </c>
      <c r="AU344" s="229" t="s">
        <v>92</v>
      </c>
      <c r="AY344" s="17" t="s">
        <v>130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88</v>
      </c>
      <c r="BK344" s="230">
        <f>ROUND(I344*H344,2)</f>
        <v>0</v>
      </c>
      <c r="BL344" s="17" t="s">
        <v>95</v>
      </c>
      <c r="BM344" s="229" t="s">
        <v>799</v>
      </c>
    </row>
    <row r="345" s="2" customFormat="1">
      <c r="A345" s="38"/>
      <c r="B345" s="39"/>
      <c r="C345" s="40"/>
      <c r="D345" s="231" t="s">
        <v>138</v>
      </c>
      <c r="E345" s="40"/>
      <c r="F345" s="232" t="s">
        <v>800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138</v>
      </c>
      <c r="AU345" s="17" t="s">
        <v>92</v>
      </c>
    </row>
    <row r="346" s="2" customFormat="1">
      <c r="A346" s="38"/>
      <c r="B346" s="39"/>
      <c r="C346" s="40"/>
      <c r="D346" s="236" t="s">
        <v>140</v>
      </c>
      <c r="E346" s="40"/>
      <c r="F346" s="237" t="s">
        <v>801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140</v>
      </c>
      <c r="AU346" s="17" t="s">
        <v>92</v>
      </c>
    </row>
    <row r="347" s="13" customFormat="1">
      <c r="A347" s="13"/>
      <c r="B347" s="238"/>
      <c r="C347" s="239"/>
      <c r="D347" s="231" t="s">
        <v>153</v>
      </c>
      <c r="E347" s="240" t="s">
        <v>1</v>
      </c>
      <c r="F347" s="241" t="s">
        <v>802</v>
      </c>
      <c r="G347" s="239"/>
      <c r="H347" s="242">
        <v>1.294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153</v>
      </c>
      <c r="AU347" s="248" t="s">
        <v>92</v>
      </c>
      <c r="AV347" s="13" t="s">
        <v>92</v>
      </c>
      <c r="AW347" s="13" t="s">
        <v>36</v>
      </c>
      <c r="AX347" s="13" t="s">
        <v>88</v>
      </c>
      <c r="AY347" s="248" t="s">
        <v>130</v>
      </c>
    </row>
    <row r="348" s="12" customFormat="1" ht="22.8" customHeight="1">
      <c r="A348" s="12"/>
      <c r="B348" s="202"/>
      <c r="C348" s="203"/>
      <c r="D348" s="204" t="s">
        <v>82</v>
      </c>
      <c r="E348" s="216" t="s">
        <v>194</v>
      </c>
      <c r="F348" s="216" t="s">
        <v>353</v>
      </c>
      <c r="G348" s="203"/>
      <c r="H348" s="203"/>
      <c r="I348" s="206"/>
      <c r="J348" s="217">
        <f>BK348</f>
        <v>0</v>
      </c>
      <c r="K348" s="203"/>
      <c r="L348" s="208"/>
      <c r="M348" s="209"/>
      <c r="N348" s="210"/>
      <c r="O348" s="210"/>
      <c r="P348" s="211">
        <f>SUM(P349:P379)</f>
        <v>0</v>
      </c>
      <c r="Q348" s="210"/>
      <c r="R348" s="211">
        <f>SUM(R349:R379)</f>
        <v>3.694153</v>
      </c>
      <c r="S348" s="210"/>
      <c r="T348" s="212">
        <f>SUM(T349:T379)</f>
        <v>24.941000000000003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3" t="s">
        <v>88</v>
      </c>
      <c r="AT348" s="214" t="s">
        <v>82</v>
      </c>
      <c r="AU348" s="214" t="s">
        <v>88</v>
      </c>
      <c r="AY348" s="213" t="s">
        <v>130</v>
      </c>
      <c r="BK348" s="215">
        <f>SUM(BK349:BK379)</f>
        <v>0</v>
      </c>
    </row>
    <row r="349" s="2" customFormat="1" ht="24.15" customHeight="1">
      <c r="A349" s="38"/>
      <c r="B349" s="39"/>
      <c r="C349" s="218" t="s">
        <v>496</v>
      </c>
      <c r="D349" s="218" t="s">
        <v>132</v>
      </c>
      <c r="E349" s="219" t="s">
        <v>803</v>
      </c>
      <c r="F349" s="220" t="s">
        <v>804</v>
      </c>
      <c r="G349" s="221" t="s">
        <v>248</v>
      </c>
      <c r="H349" s="222">
        <v>20.300000000000001</v>
      </c>
      <c r="I349" s="223"/>
      <c r="J349" s="224">
        <f>ROUND(I349*H349,2)</f>
        <v>0</v>
      </c>
      <c r="K349" s="220" t="s">
        <v>136</v>
      </c>
      <c r="L349" s="44"/>
      <c r="M349" s="225" t="s">
        <v>1</v>
      </c>
      <c r="N349" s="226" t="s">
        <v>48</v>
      </c>
      <c r="O349" s="91"/>
      <c r="P349" s="227">
        <f>O349*H349</f>
        <v>0</v>
      </c>
      <c r="Q349" s="227">
        <v>0.10988000000000001</v>
      </c>
      <c r="R349" s="227">
        <f>Q349*H349</f>
        <v>2.2305640000000002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95</v>
      </c>
      <c r="AT349" s="229" t="s">
        <v>132</v>
      </c>
      <c r="AU349" s="229" t="s">
        <v>92</v>
      </c>
      <c r="AY349" s="17" t="s">
        <v>130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88</v>
      </c>
      <c r="BK349" s="230">
        <f>ROUND(I349*H349,2)</f>
        <v>0</v>
      </c>
      <c r="BL349" s="17" t="s">
        <v>95</v>
      </c>
      <c r="BM349" s="229" t="s">
        <v>805</v>
      </c>
    </row>
    <row r="350" s="2" customFormat="1">
      <c r="A350" s="38"/>
      <c r="B350" s="39"/>
      <c r="C350" s="40"/>
      <c r="D350" s="231" t="s">
        <v>138</v>
      </c>
      <c r="E350" s="40"/>
      <c r="F350" s="232" t="s">
        <v>806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138</v>
      </c>
      <c r="AU350" s="17" t="s">
        <v>92</v>
      </c>
    </row>
    <row r="351" s="2" customFormat="1">
      <c r="A351" s="38"/>
      <c r="B351" s="39"/>
      <c r="C351" s="40"/>
      <c r="D351" s="236" t="s">
        <v>140</v>
      </c>
      <c r="E351" s="40"/>
      <c r="F351" s="237" t="s">
        <v>807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140</v>
      </c>
      <c r="AU351" s="17" t="s">
        <v>92</v>
      </c>
    </row>
    <row r="352" s="2" customFormat="1" ht="16.5" customHeight="1">
      <c r="A352" s="38"/>
      <c r="B352" s="39"/>
      <c r="C352" s="270" t="s">
        <v>503</v>
      </c>
      <c r="D352" s="270" t="s">
        <v>229</v>
      </c>
      <c r="E352" s="271" t="s">
        <v>808</v>
      </c>
      <c r="F352" s="272" t="s">
        <v>809</v>
      </c>
      <c r="G352" s="273" t="s">
        <v>135</v>
      </c>
      <c r="H352" s="274">
        <v>3.4510000000000001</v>
      </c>
      <c r="I352" s="275"/>
      <c r="J352" s="276">
        <f>ROUND(I352*H352,2)</f>
        <v>0</v>
      </c>
      <c r="K352" s="272" t="s">
        <v>136</v>
      </c>
      <c r="L352" s="277"/>
      <c r="M352" s="278" t="s">
        <v>1</v>
      </c>
      <c r="N352" s="279" t="s">
        <v>48</v>
      </c>
      <c r="O352" s="91"/>
      <c r="P352" s="227">
        <f>O352*H352</f>
        <v>0</v>
      </c>
      <c r="Q352" s="227">
        <v>0.41699999999999998</v>
      </c>
      <c r="R352" s="227">
        <f>Q352*H352</f>
        <v>1.4390669999999999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188</v>
      </c>
      <c r="AT352" s="229" t="s">
        <v>229</v>
      </c>
      <c r="AU352" s="229" t="s">
        <v>92</v>
      </c>
      <c r="AY352" s="17" t="s">
        <v>130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88</v>
      </c>
      <c r="BK352" s="230">
        <f>ROUND(I352*H352,2)</f>
        <v>0</v>
      </c>
      <c r="BL352" s="17" t="s">
        <v>95</v>
      </c>
      <c r="BM352" s="229" t="s">
        <v>810</v>
      </c>
    </row>
    <row r="353" s="2" customFormat="1">
      <c r="A353" s="38"/>
      <c r="B353" s="39"/>
      <c r="C353" s="40"/>
      <c r="D353" s="231" t="s">
        <v>138</v>
      </c>
      <c r="E353" s="40"/>
      <c r="F353" s="232" t="s">
        <v>809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138</v>
      </c>
      <c r="AU353" s="17" t="s">
        <v>92</v>
      </c>
    </row>
    <row r="354" s="13" customFormat="1">
      <c r="A354" s="13"/>
      <c r="B354" s="238"/>
      <c r="C354" s="239"/>
      <c r="D354" s="231" t="s">
        <v>153</v>
      </c>
      <c r="E354" s="239"/>
      <c r="F354" s="241" t="s">
        <v>811</v>
      </c>
      <c r="G354" s="239"/>
      <c r="H354" s="242">
        <v>3.4510000000000001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153</v>
      </c>
      <c r="AU354" s="248" t="s">
        <v>92</v>
      </c>
      <c r="AV354" s="13" t="s">
        <v>92</v>
      </c>
      <c r="AW354" s="13" t="s">
        <v>4</v>
      </c>
      <c r="AX354" s="13" t="s">
        <v>88</v>
      </c>
      <c r="AY354" s="248" t="s">
        <v>130</v>
      </c>
    </row>
    <row r="355" s="2" customFormat="1" ht="33" customHeight="1">
      <c r="A355" s="38"/>
      <c r="B355" s="39"/>
      <c r="C355" s="218" t="s">
        <v>812</v>
      </c>
      <c r="D355" s="218" t="s">
        <v>132</v>
      </c>
      <c r="E355" s="219" t="s">
        <v>439</v>
      </c>
      <c r="F355" s="220" t="s">
        <v>440</v>
      </c>
      <c r="G355" s="221" t="s">
        <v>248</v>
      </c>
      <c r="H355" s="222">
        <v>40.200000000000003</v>
      </c>
      <c r="I355" s="223"/>
      <c r="J355" s="224">
        <f>ROUND(I355*H355,2)</f>
        <v>0</v>
      </c>
      <c r="K355" s="220" t="s">
        <v>136</v>
      </c>
      <c r="L355" s="44"/>
      <c r="M355" s="225" t="s">
        <v>1</v>
      </c>
      <c r="N355" s="226" t="s">
        <v>48</v>
      </c>
      <c r="O355" s="91"/>
      <c r="P355" s="227">
        <f>O355*H355</f>
        <v>0</v>
      </c>
      <c r="Q355" s="227">
        <v>0.00060999999999999997</v>
      </c>
      <c r="R355" s="227">
        <f>Q355*H355</f>
        <v>0.024522000000000002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95</v>
      </c>
      <c r="AT355" s="229" t="s">
        <v>132</v>
      </c>
      <c r="AU355" s="229" t="s">
        <v>92</v>
      </c>
      <c r="AY355" s="17" t="s">
        <v>130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88</v>
      </c>
      <c r="BK355" s="230">
        <f>ROUND(I355*H355,2)</f>
        <v>0</v>
      </c>
      <c r="BL355" s="17" t="s">
        <v>95</v>
      </c>
      <c r="BM355" s="229" t="s">
        <v>813</v>
      </c>
    </row>
    <row r="356" s="2" customFormat="1">
      <c r="A356" s="38"/>
      <c r="B356" s="39"/>
      <c r="C356" s="40"/>
      <c r="D356" s="231" t="s">
        <v>138</v>
      </c>
      <c r="E356" s="40"/>
      <c r="F356" s="232" t="s">
        <v>442</v>
      </c>
      <c r="G356" s="40"/>
      <c r="H356" s="40"/>
      <c r="I356" s="233"/>
      <c r="J356" s="40"/>
      <c r="K356" s="40"/>
      <c r="L356" s="44"/>
      <c r="M356" s="234"/>
      <c r="N356" s="235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138</v>
      </c>
      <c r="AU356" s="17" t="s">
        <v>92</v>
      </c>
    </row>
    <row r="357" s="2" customFormat="1">
      <c r="A357" s="38"/>
      <c r="B357" s="39"/>
      <c r="C357" s="40"/>
      <c r="D357" s="236" t="s">
        <v>140</v>
      </c>
      <c r="E357" s="40"/>
      <c r="F357" s="237" t="s">
        <v>443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140</v>
      </c>
      <c r="AU357" s="17" t="s">
        <v>92</v>
      </c>
    </row>
    <row r="358" s="13" customFormat="1">
      <c r="A358" s="13"/>
      <c r="B358" s="238"/>
      <c r="C358" s="239"/>
      <c r="D358" s="231" t="s">
        <v>153</v>
      </c>
      <c r="E358" s="240" t="s">
        <v>1</v>
      </c>
      <c r="F358" s="241" t="s">
        <v>814</v>
      </c>
      <c r="G358" s="239"/>
      <c r="H358" s="242">
        <v>40.200000000000003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153</v>
      </c>
      <c r="AU358" s="248" t="s">
        <v>92</v>
      </c>
      <c r="AV358" s="13" t="s">
        <v>92</v>
      </c>
      <c r="AW358" s="13" t="s">
        <v>36</v>
      </c>
      <c r="AX358" s="13" t="s">
        <v>88</v>
      </c>
      <c r="AY358" s="248" t="s">
        <v>130</v>
      </c>
    </row>
    <row r="359" s="2" customFormat="1" ht="16.5" customHeight="1">
      <c r="A359" s="38"/>
      <c r="B359" s="39"/>
      <c r="C359" s="218" t="s">
        <v>815</v>
      </c>
      <c r="D359" s="218" t="s">
        <v>132</v>
      </c>
      <c r="E359" s="219" t="s">
        <v>816</v>
      </c>
      <c r="F359" s="220" t="s">
        <v>817</v>
      </c>
      <c r="G359" s="221" t="s">
        <v>248</v>
      </c>
      <c r="H359" s="222">
        <v>32.799999999999997</v>
      </c>
      <c r="I359" s="223"/>
      <c r="J359" s="224">
        <f>ROUND(I359*H359,2)</f>
        <v>0</v>
      </c>
      <c r="K359" s="220" t="s">
        <v>136</v>
      </c>
      <c r="L359" s="44"/>
      <c r="M359" s="225" t="s">
        <v>1</v>
      </c>
      <c r="N359" s="226" t="s">
        <v>48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95</v>
      </c>
      <c r="AT359" s="229" t="s">
        <v>132</v>
      </c>
      <c r="AU359" s="229" t="s">
        <v>92</v>
      </c>
      <c r="AY359" s="17" t="s">
        <v>130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88</v>
      </c>
      <c r="BK359" s="230">
        <f>ROUND(I359*H359,2)</f>
        <v>0</v>
      </c>
      <c r="BL359" s="17" t="s">
        <v>95</v>
      </c>
      <c r="BM359" s="229" t="s">
        <v>818</v>
      </c>
    </row>
    <row r="360" s="2" customFormat="1">
      <c r="A360" s="38"/>
      <c r="B360" s="39"/>
      <c r="C360" s="40"/>
      <c r="D360" s="231" t="s">
        <v>138</v>
      </c>
      <c r="E360" s="40"/>
      <c r="F360" s="232" t="s">
        <v>819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138</v>
      </c>
      <c r="AU360" s="17" t="s">
        <v>92</v>
      </c>
    </row>
    <row r="361" s="2" customFormat="1">
      <c r="A361" s="38"/>
      <c r="B361" s="39"/>
      <c r="C361" s="40"/>
      <c r="D361" s="236" t="s">
        <v>140</v>
      </c>
      <c r="E361" s="40"/>
      <c r="F361" s="237" t="s">
        <v>820</v>
      </c>
      <c r="G361" s="40"/>
      <c r="H361" s="40"/>
      <c r="I361" s="233"/>
      <c r="J361" s="40"/>
      <c r="K361" s="40"/>
      <c r="L361" s="44"/>
      <c r="M361" s="234"/>
      <c r="N361" s="23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140</v>
      </c>
      <c r="AU361" s="17" t="s">
        <v>92</v>
      </c>
    </row>
    <row r="362" s="13" customFormat="1">
      <c r="A362" s="13"/>
      <c r="B362" s="238"/>
      <c r="C362" s="239"/>
      <c r="D362" s="231" t="s">
        <v>153</v>
      </c>
      <c r="E362" s="240" t="s">
        <v>1</v>
      </c>
      <c r="F362" s="241" t="s">
        <v>821</v>
      </c>
      <c r="G362" s="239"/>
      <c r="H362" s="242">
        <v>32.799999999999997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8" t="s">
        <v>153</v>
      </c>
      <c r="AU362" s="248" t="s">
        <v>92</v>
      </c>
      <c r="AV362" s="13" t="s">
        <v>92</v>
      </c>
      <c r="AW362" s="13" t="s">
        <v>36</v>
      </c>
      <c r="AX362" s="13" t="s">
        <v>88</v>
      </c>
      <c r="AY362" s="248" t="s">
        <v>130</v>
      </c>
    </row>
    <row r="363" s="2" customFormat="1" ht="24.15" customHeight="1">
      <c r="A363" s="38"/>
      <c r="B363" s="39"/>
      <c r="C363" s="218" t="s">
        <v>822</v>
      </c>
      <c r="D363" s="218" t="s">
        <v>132</v>
      </c>
      <c r="E363" s="219" t="s">
        <v>823</v>
      </c>
      <c r="F363" s="220" t="s">
        <v>824</v>
      </c>
      <c r="G363" s="221" t="s">
        <v>248</v>
      </c>
      <c r="H363" s="222">
        <v>7.4000000000000004</v>
      </c>
      <c r="I363" s="223"/>
      <c r="J363" s="224">
        <f>ROUND(I363*H363,2)</f>
        <v>0</v>
      </c>
      <c r="K363" s="220" t="s">
        <v>136</v>
      </c>
      <c r="L363" s="44"/>
      <c r="M363" s="225" t="s">
        <v>1</v>
      </c>
      <c r="N363" s="226" t="s">
        <v>48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95</v>
      </c>
      <c r="AT363" s="229" t="s">
        <v>132</v>
      </c>
      <c r="AU363" s="229" t="s">
        <v>92</v>
      </c>
      <c r="AY363" s="17" t="s">
        <v>130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88</v>
      </c>
      <c r="BK363" s="230">
        <f>ROUND(I363*H363,2)</f>
        <v>0</v>
      </c>
      <c r="BL363" s="17" t="s">
        <v>95</v>
      </c>
      <c r="BM363" s="229" t="s">
        <v>825</v>
      </c>
    </row>
    <row r="364" s="2" customFormat="1">
      <c r="A364" s="38"/>
      <c r="B364" s="39"/>
      <c r="C364" s="40"/>
      <c r="D364" s="231" t="s">
        <v>138</v>
      </c>
      <c r="E364" s="40"/>
      <c r="F364" s="232" t="s">
        <v>826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138</v>
      </c>
      <c r="AU364" s="17" t="s">
        <v>92</v>
      </c>
    </row>
    <row r="365" s="2" customFormat="1">
      <c r="A365" s="38"/>
      <c r="B365" s="39"/>
      <c r="C365" s="40"/>
      <c r="D365" s="236" t="s">
        <v>140</v>
      </c>
      <c r="E365" s="40"/>
      <c r="F365" s="237" t="s">
        <v>827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140</v>
      </c>
      <c r="AU365" s="17" t="s">
        <v>92</v>
      </c>
    </row>
    <row r="366" s="2" customFormat="1" ht="24.15" customHeight="1">
      <c r="A366" s="38"/>
      <c r="B366" s="39"/>
      <c r="C366" s="218" t="s">
        <v>828</v>
      </c>
      <c r="D366" s="218" t="s">
        <v>132</v>
      </c>
      <c r="E366" s="219" t="s">
        <v>829</v>
      </c>
      <c r="F366" s="220" t="s">
        <v>830</v>
      </c>
      <c r="G366" s="221" t="s">
        <v>248</v>
      </c>
      <c r="H366" s="222">
        <v>8.2100000000000009</v>
      </c>
      <c r="I366" s="223"/>
      <c r="J366" s="224">
        <f>ROUND(I366*H366,2)</f>
        <v>0</v>
      </c>
      <c r="K366" s="220" t="s">
        <v>136</v>
      </c>
      <c r="L366" s="44"/>
      <c r="M366" s="225" t="s">
        <v>1</v>
      </c>
      <c r="N366" s="226" t="s">
        <v>48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2.1000000000000001</v>
      </c>
      <c r="T366" s="228">
        <f>S366*H366</f>
        <v>17.241000000000003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95</v>
      </c>
      <c r="AT366" s="229" t="s">
        <v>132</v>
      </c>
      <c r="AU366" s="229" t="s">
        <v>92</v>
      </c>
      <c r="AY366" s="17" t="s">
        <v>130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88</v>
      </c>
      <c r="BK366" s="230">
        <f>ROUND(I366*H366,2)</f>
        <v>0</v>
      </c>
      <c r="BL366" s="17" t="s">
        <v>95</v>
      </c>
      <c r="BM366" s="229" t="s">
        <v>831</v>
      </c>
    </row>
    <row r="367" s="2" customFormat="1">
      <c r="A367" s="38"/>
      <c r="B367" s="39"/>
      <c r="C367" s="40"/>
      <c r="D367" s="231" t="s">
        <v>138</v>
      </c>
      <c r="E367" s="40"/>
      <c r="F367" s="232" t="s">
        <v>832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138</v>
      </c>
      <c r="AU367" s="17" t="s">
        <v>92</v>
      </c>
    </row>
    <row r="368" s="2" customFormat="1">
      <c r="A368" s="38"/>
      <c r="B368" s="39"/>
      <c r="C368" s="40"/>
      <c r="D368" s="236" t="s">
        <v>140</v>
      </c>
      <c r="E368" s="40"/>
      <c r="F368" s="237" t="s">
        <v>833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140</v>
      </c>
      <c r="AU368" s="17" t="s">
        <v>92</v>
      </c>
    </row>
    <row r="369" s="15" customFormat="1">
      <c r="A369" s="15"/>
      <c r="B369" s="260"/>
      <c r="C369" s="261"/>
      <c r="D369" s="231" t="s">
        <v>153</v>
      </c>
      <c r="E369" s="262" t="s">
        <v>1</v>
      </c>
      <c r="F369" s="263" t="s">
        <v>834</v>
      </c>
      <c r="G369" s="261"/>
      <c r="H369" s="262" t="s">
        <v>1</v>
      </c>
      <c r="I369" s="264"/>
      <c r="J369" s="261"/>
      <c r="K369" s="261"/>
      <c r="L369" s="265"/>
      <c r="M369" s="266"/>
      <c r="N369" s="267"/>
      <c r="O369" s="267"/>
      <c r="P369" s="267"/>
      <c r="Q369" s="267"/>
      <c r="R369" s="267"/>
      <c r="S369" s="267"/>
      <c r="T369" s="268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9" t="s">
        <v>153</v>
      </c>
      <c r="AU369" s="269" t="s">
        <v>92</v>
      </c>
      <c r="AV369" s="15" t="s">
        <v>88</v>
      </c>
      <c r="AW369" s="15" t="s">
        <v>36</v>
      </c>
      <c r="AX369" s="15" t="s">
        <v>83</v>
      </c>
      <c r="AY369" s="269" t="s">
        <v>130</v>
      </c>
    </row>
    <row r="370" s="13" customFormat="1">
      <c r="A370" s="13"/>
      <c r="B370" s="238"/>
      <c r="C370" s="239"/>
      <c r="D370" s="231" t="s">
        <v>153</v>
      </c>
      <c r="E370" s="240" t="s">
        <v>1</v>
      </c>
      <c r="F370" s="241" t="s">
        <v>835</v>
      </c>
      <c r="G370" s="239"/>
      <c r="H370" s="242">
        <v>8.2100000000000009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8" t="s">
        <v>153</v>
      </c>
      <c r="AU370" s="248" t="s">
        <v>92</v>
      </c>
      <c r="AV370" s="13" t="s">
        <v>92</v>
      </c>
      <c r="AW370" s="13" t="s">
        <v>36</v>
      </c>
      <c r="AX370" s="13" t="s">
        <v>88</v>
      </c>
      <c r="AY370" s="248" t="s">
        <v>130</v>
      </c>
    </row>
    <row r="371" s="2" customFormat="1" ht="24.15" customHeight="1">
      <c r="A371" s="38"/>
      <c r="B371" s="39"/>
      <c r="C371" s="218" t="s">
        <v>836</v>
      </c>
      <c r="D371" s="218" t="s">
        <v>132</v>
      </c>
      <c r="E371" s="219" t="s">
        <v>837</v>
      </c>
      <c r="F371" s="220" t="s">
        <v>838</v>
      </c>
      <c r="G371" s="221" t="s">
        <v>157</v>
      </c>
      <c r="H371" s="222">
        <v>3.5</v>
      </c>
      <c r="I371" s="223"/>
      <c r="J371" s="224">
        <f>ROUND(I371*H371,2)</f>
        <v>0</v>
      </c>
      <c r="K371" s="220" t="s">
        <v>136</v>
      </c>
      <c r="L371" s="44"/>
      <c r="M371" s="225" t="s">
        <v>1</v>
      </c>
      <c r="N371" s="226" t="s">
        <v>48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2.2000000000000002</v>
      </c>
      <c r="T371" s="228">
        <f>S371*H371</f>
        <v>7.7000000000000011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95</v>
      </c>
      <c r="AT371" s="229" t="s">
        <v>132</v>
      </c>
      <c r="AU371" s="229" t="s">
        <v>92</v>
      </c>
      <c r="AY371" s="17" t="s">
        <v>130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88</v>
      </c>
      <c r="BK371" s="230">
        <f>ROUND(I371*H371,2)</f>
        <v>0</v>
      </c>
      <c r="BL371" s="17" t="s">
        <v>95</v>
      </c>
      <c r="BM371" s="229" t="s">
        <v>839</v>
      </c>
    </row>
    <row r="372" s="2" customFormat="1">
      <c r="A372" s="38"/>
      <c r="B372" s="39"/>
      <c r="C372" s="40"/>
      <c r="D372" s="231" t="s">
        <v>138</v>
      </c>
      <c r="E372" s="40"/>
      <c r="F372" s="232" t="s">
        <v>840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138</v>
      </c>
      <c r="AU372" s="17" t="s">
        <v>92</v>
      </c>
    </row>
    <row r="373" s="2" customFormat="1">
      <c r="A373" s="38"/>
      <c r="B373" s="39"/>
      <c r="C373" s="40"/>
      <c r="D373" s="236" t="s">
        <v>140</v>
      </c>
      <c r="E373" s="40"/>
      <c r="F373" s="237" t="s">
        <v>841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140</v>
      </c>
      <c r="AU373" s="17" t="s">
        <v>92</v>
      </c>
    </row>
    <row r="374" s="15" customFormat="1">
      <c r="A374" s="15"/>
      <c r="B374" s="260"/>
      <c r="C374" s="261"/>
      <c r="D374" s="231" t="s">
        <v>153</v>
      </c>
      <c r="E374" s="262" t="s">
        <v>1</v>
      </c>
      <c r="F374" s="263" t="s">
        <v>834</v>
      </c>
      <c r="G374" s="261"/>
      <c r="H374" s="262" t="s">
        <v>1</v>
      </c>
      <c r="I374" s="264"/>
      <c r="J374" s="261"/>
      <c r="K374" s="261"/>
      <c r="L374" s="265"/>
      <c r="M374" s="266"/>
      <c r="N374" s="267"/>
      <c r="O374" s="267"/>
      <c r="P374" s="267"/>
      <c r="Q374" s="267"/>
      <c r="R374" s="267"/>
      <c r="S374" s="267"/>
      <c r="T374" s="26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9" t="s">
        <v>153</v>
      </c>
      <c r="AU374" s="269" t="s">
        <v>92</v>
      </c>
      <c r="AV374" s="15" t="s">
        <v>88</v>
      </c>
      <c r="AW374" s="15" t="s">
        <v>36</v>
      </c>
      <c r="AX374" s="15" t="s">
        <v>83</v>
      </c>
      <c r="AY374" s="269" t="s">
        <v>130</v>
      </c>
    </row>
    <row r="375" s="15" customFormat="1">
      <c r="A375" s="15"/>
      <c r="B375" s="260"/>
      <c r="C375" s="261"/>
      <c r="D375" s="231" t="s">
        <v>153</v>
      </c>
      <c r="E375" s="262" t="s">
        <v>1</v>
      </c>
      <c r="F375" s="263" t="s">
        <v>842</v>
      </c>
      <c r="G375" s="261"/>
      <c r="H375" s="262" t="s">
        <v>1</v>
      </c>
      <c r="I375" s="264"/>
      <c r="J375" s="261"/>
      <c r="K375" s="261"/>
      <c r="L375" s="265"/>
      <c r="M375" s="266"/>
      <c r="N375" s="267"/>
      <c r="O375" s="267"/>
      <c r="P375" s="267"/>
      <c r="Q375" s="267"/>
      <c r="R375" s="267"/>
      <c r="S375" s="267"/>
      <c r="T375" s="26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9" t="s">
        <v>153</v>
      </c>
      <c r="AU375" s="269" t="s">
        <v>92</v>
      </c>
      <c r="AV375" s="15" t="s">
        <v>88</v>
      </c>
      <c r="AW375" s="15" t="s">
        <v>36</v>
      </c>
      <c r="AX375" s="15" t="s">
        <v>83</v>
      </c>
      <c r="AY375" s="269" t="s">
        <v>130</v>
      </c>
    </row>
    <row r="376" s="13" customFormat="1">
      <c r="A376" s="13"/>
      <c r="B376" s="238"/>
      <c r="C376" s="239"/>
      <c r="D376" s="231" t="s">
        <v>153</v>
      </c>
      <c r="E376" s="240" t="s">
        <v>1</v>
      </c>
      <c r="F376" s="241" t="s">
        <v>843</v>
      </c>
      <c r="G376" s="239"/>
      <c r="H376" s="242">
        <v>0.20000000000000001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153</v>
      </c>
      <c r="AU376" s="248" t="s">
        <v>92</v>
      </c>
      <c r="AV376" s="13" t="s">
        <v>92</v>
      </c>
      <c r="AW376" s="13" t="s">
        <v>36</v>
      </c>
      <c r="AX376" s="13" t="s">
        <v>83</v>
      </c>
      <c r="AY376" s="248" t="s">
        <v>130</v>
      </c>
    </row>
    <row r="377" s="15" customFormat="1">
      <c r="A377" s="15"/>
      <c r="B377" s="260"/>
      <c r="C377" s="261"/>
      <c r="D377" s="231" t="s">
        <v>153</v>
      </c>
      <c r="E377" s="262" t="s">
        <v>1</v>
      </c>
      <c r="F377" s="263" t="s">
        <v>844</v>
      </c>
      <c r="G377" s="261"/>
      <c r="H377" s="262" t="s">
        <v>1</v>
      </c>
      <c r="I377" s="264"/>
      <c r="J377" s="261"/>
      <c r="K377" s="261"/>
      <c r="L377" s="265"/>
      <c r="M377" s="266"/>
      <c r="N377" s="267"/>
      <c r="O377" s="267"/>
      <c r="P377" s="267"/>
      <c r="Q377" s="267"/>
      <c r="R377" s="267"/>
      <c r="S377" s="267"/>
      <c r="T377" s="268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9" t="s">
        <v>153</v>
      </c>
      <c r="AU377" s="269" t="s">
        <v>92</v>
      </c>
      <c r="AV377" s="15" t="s">
        <v>88</v>
      </c>
      <c r="AW377" s="15" t="s">
        <v>36</v>
      </c>
      <c r="AX377" s="15" t="s">
        <v>83</v>
      </c>
      <c r="AY377" s="269" t="s">
        <v>130</v>
      </c>
    </row>
    <row r="378" s="13" customFormat="1">
      <c r="A378" s="13"/>
      <c r="B378" s="238"/>
      <c r="C378" s="239"/>
      <c r="D378" s="231" t="s">
        <v>153</v>
      </c>
      <c r="E378" s="240" t="s">
        <v>1</v>
      </c>
      <c r="F378" s="241" t="s">
        <v>845</v>
      </c>
      <c r="G378" s="239"/>
      <c r="H378" s="242">
        <v>3.2999999999999998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153</v>
      </c>
      <c r="AU378" s="248" t="s">
        <v>92</v>
      </c>
      <c r="AV378" s="13" t="s">
        <v>92</v>
      </c>
      <c r="AW378" s="13" t="s">
        <v>36</v>
      </c>
      <c r="AX378" s="13" t="s">
        <v>83</v>
      </c>
      <c r="AY378" s="248" t="s">
        <v>130</v>
      </c>
    </row>
    <row r="379" s="14" customFormat="1">
      <c r="A379" s="14"/>
      <c r="B379" s="249"/>
      <c r="C379" s="250"/>
      <c r="D379" s="231" t="s">
        <v>153</v>
      </c>
      <c r="E379" s="251" t="s">
        <v>1</v>
      </c>
      <c r="F379" s="252" t="s">
        <v>164</v>
      </c>
      <c r="G379" s="250"/>
      <c r="H379" s="253">
        <v>3.5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153</v>
      </c>
      <c r="AU379" s="259" t="s">
        <v>92</v>
      </c>
      <c r="AV379" s="14" t="s">
        <v>95</v>
      </c>
      <c r="AW379" s="14" t="s">
        <v>36</v>
      </c>
      <c r="AX379" s="14" t="s">
        <v>88</v>
      </c>
      <c r="AY379" s="259" t="s">
        <v>130</v>
      </c>
    </row>
    <row r="380" s="12" customFormat="1" ht="22.8" customHeight="1">
      <c r="A380" s="12"/>
      <c r="B380" s="202"/>
      <c r="C380" s="203"/>
      <c r="D380" s="204" t="s">
        <v>82</v>
      </c>
      <c r="E380" s="216" t="s">
        <v>457</v>
      </c>
      <c r="F380" s="216" t="s">
        <v>458</v>
      </c>
      <c r="G380" s="203"/>
      <c r="H380" s="203"/>
      <c r="I380" s="206"/>
      <c r="J380" s="217">
        <f>BK380</f>
        <v>0</v>
      </c>
      <c r="K380" s="203"/>
      <c r="L380" s="208"/>
      <c r="M380" s="209"/>
      <c r="N380" s="210"/>
      <c r="O380" s="210"/>
      <c r="P380" s="211">
        <f>SUM(P381:P402)</f>
        <v>0</v>
      </c>
      <c r="Q380" s="210"/>
      <c r="R380" s="211">
        <f>SUM(R381:R402)</f>
        <v>0</v>
      </c>
      <c r="S380" s="210"/>
      <c r="T380" s="212">
        <f>SUM(T381:T402)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3" t="s">
        <v>88</v>
      </c>
      <c r="AT380" s="214" t="s">
        <v>82</v>
      </c>
      <c r="AU380" s="214" t="s">
        <v>88</v>
      </c>
      <c r="AY380" s="213" t="s">
        <v>130</v>
      </c>
      <c r="BK380" s="215">
        <f>SUM(BK381:BK402)</f>
        <v>0</v>
      </c>
    </row>
    <row r="381" s="2" customFormat="1" ht="33" customHeight="1">
      <c r="A381" s="38"/>
      <c r="B381" s="39"/>
      <c r="C381" s="218" t="s">
        <v>846</v>
      </c>
      <c r="D381" s="218" t="s">
        <v>132</v>
      </c>
      <c r="E381" s="219" t="s">
        <v>460</v>
      </c>
      <c r="F381" s="220" t="s">
        <v>461</v>
      </c>
      <c r="G381" s="221" t="s">
        <v>462</v>
      </c>
      <c r="H381" s="222">
        <v>1.8240000000000001</v>
      </c>
      <c r="I381" s="223"/>
      <c r="J381" s="224">
        <f>ROUND(I381*H381,2)</f>
        <v>0</v>
      </c>
      <c r="K381" s="220" t="s">
        <v>136</v>
      </c>
      <c r="L381" s="44"/>
      <c r="M381" s="225" t="s">
        <v>1</v>
      </c>
      <c r="N381" s="226" t="s">
        <v>48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95</v>
      </c>
      <c r="AT381" s="229" t="s">
        <v>132</v>
      </c>
      <c r="AU381" s="229" t="s">
        <v>92</v>
      </c>
      <c r="AY381" s="17" t="s">
        <v>130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88</v>
      </c>
      <c r="BK381" s="230">
        <f>ROUND(I381*H381,2)</f>
        <v>0</v>
      </c>
      <c r="BL381" s="17" t="s">
        <v>95</v>
      </c>
      <c r="BM381" s="229" t="s">
        <v>847</v>
      </c>
    </row>
    <row r="382" s="2" customFormat="1">
      <c r="A382" s="38"/>
      <c r="B382" s="39"/>
      <c r="C382" s="40"/>
      <c r="D382" s="231" t="s">
        <v>138</v>
      </c>
      <c r="E382" s="40"/>
      <c r="F382" s="232" t="s">
        <v>464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138</v>
      </c>
      <c r="AU382" s="17" t="s">
        <v>92</v>
      </c>
    </row>
    <row r="383" s="2" customFormat="1">
      <c r="A383" s="38"/>
      <c r="B383" s="39"/>
      <c r="C383" s="40"/>
      <c r="D383" s="236" t="s">
        <v>140</v>
      </c>
      <c r="E383" s="40"/>
      <c r="F383" s="237" t="s">
        <v>465</v>
      </c>
      <c r="G383" s="40"/>
      <c r="H383" s="40"/>
      <c r="I383" s="233"/>
      <c r="J383" s="40"/>
      <c r="K383" s="40"/>
      <c r="L383" s="44"/>
      <c r="M383" s="234"/>
      <c r="N383" s="23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140</v>
      </c>
      <c r="AU383" s="17" t="s">
        <v>92</v>
      </c>
    </row>
    <row r="384" s="2" customFormat="1">
      <c r="A384" s="38"/>
      <c r="B384" s="39"/>
      <c r="C384" s="40"/>
      <c r="D384" s="231" t="s">
        <v>711</v>
      </c>
      <c r="E384" s="40"/>
      <c r="F384" s="284" t="s">
        <v>848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711</v>
      </c>
      <c r="AU384" s="17" t="s">
        <v>92</v>
      </c>
    </row>
    <row r="385" s="13" customFormat="1">
      <c r="A385" s="13"/>
      <c r="B385" s="238"/>
      <c r="C385" s="239"/>
      <c r="D385" s="231" t="s">
        <v>153</v>
      </c>
      <c r="E385" s="240" t="s">
        <v>1</v>
      </c>
      <c r="F385" s="241" t="s">
        <v>849</v>
      </c>
      <c r="G385" s="239"/>
      <c r="H385" s="242">
        <v>1.8240000000000001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153</v>
      </c>
      <c r="AU385" s="248" t="s">
        <v>92</v>
      </c>
      <c r="AV385" s="13" t="s">
        <v>92</v>
      </c>
      <c r="AW385" s="13" t="s">
        <v>36</v>
      </c>
      <c r="AX385" s="13" t="s">
        <v>88</v>
      </c>
      <c r="AY385" s="248" t="s">
        <v>130</v>
      </c>
    </row>
    <row r="386" s="2" customFormat="1" ht="37.8" customHeight="1">
      <c r="A386" s="38"/>
      <c r="B386" s="39"/>
      <c r="C386" s="218" t="s">
        <v>850</v>
      </c>
      <c r="D386" s="218" t="s">
        <v>132</v>
      </c>
      <c r="E386" s="219" t="s">
        <v>851</v>
      </c>
      <c r="F386" s="220" t="s">
        <v>852</v>
      </c>
      <c r="G386" s="221" t="s">
        <v>462</v>
      </c>
      <c r="H386" s="222">
        <v>24.940999999999999</v>
      </c>
      <c r="I386" s="223"/>
      <c r="J386" s="224">
        <f>ROUND(I386*H386,2)</f>
        <v>0</v>
      </c>
      <c r="K386" s="220" t="s">
        <v>136</v>
      </c>
      <c r="L386" s="44"/>
      <c r="M386" s="225" t="s">
        <v>1</v>
      </c>
      <c r="N386" s="226" t="s">
        <v>48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95</v>
      </c>
      <c r="AT386" s="229" t="s">
        <v>132</v>
      </c>
      <c r="AU386" s="229" t="s">
        <v>92</v>
      </c>
      <c r="AY386" s="17" t="s">
        <v>130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88</v>
      </c>
      <c r="BK386" s="230">
        <f>ROUND(I386*H386,2)</f>
        <v>0</v>
      </c>
      <c r="BL386" s="17" t="s">
        <v>95</v>
      </c>
      <c r="BM386" s="229" t="s">
        <v>853</v>
      </c>
    </row>
    <row r="387" s="2" customFormat="1">
      <c r="A387" s="38"/>
      <c r="B387" s="39"/>
      <c r="C387" s="40"/>
      <c r="D387" s="231" t="s">
        <v>138</v>
      </c>
      <c r="E387" s="40"/>
      <c r="F387" s="232" t="s">
        <v>854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138</v>
      </c>
      <c r="AU387" s="17" t="s">
        <v>92</v>
      </c>
    </row>
    <row r="388" s="2" customFormat="1">
      <c r="A388" s="38"/>
      <c r="B388" s="39"/>
      <c r="C388" s="40"/>
      <c r="D388" s="236" t="s">
        <v>140</v>
      </c>
      <c r="E388" s="40"/>
      <c r="F388" s="237" t="s">
        <v>855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140</v>
      </c>
      <c r="AU388" s="17" t="s">
        <v>92</v>
      </c>
    </row>
    <row r="389" s="2" customFormat="1" ht="21.75" customHeight="1">
      <c r="A389" s="38"/>
      <c r="B389" s="39"/>
      <c r="C389" s="218" t="s">
        <v>856</v>
      </c>
      <c r="D389" s="218" t="s">
        <v>132</v>
      </c>
      <c r="E389" s="219" t="s">
        <v>466</v>
      </c>
      <c r="F389" s="220" t="s">
        <v>467</v>
      </c>
      <c r="G389" s="221" t="s">
        <v>462</v>
      </c>
      <c r="H389" s="222">
        <v>34.780999999999999</v>
      </c>
      <c r="I389" s="223"/>
      <c r="J389" s="224">
        <f>ROUND(I389*H389,2)</f>
        <v>0</v>
      </c>
      <c r="K389" s="220" t="s">
        <v>136</v>
      </c>
      <c r="L389" s="44"/>
      <c r="M389" s="225" t="s">
        <v>1</v>
      </c>
      <c r="N389" s="226" t="s">
        <v>48</v>
      </c>
      <c r="O389" s="91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95</v>
      </c>
      <c r="AT389" s="229" t="s">
        <v>132</v>
      </c>
      <c r="AU389" s="229" t="s">
        <v>92</v>
      </c>
      <c r="AY389" s="17" t="s">
        <v>130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88</v>
      </c>
      <c r="BK389" s="230">
        <f>ROUND(I389*H389,2)</f>
        <v>0</v>
      </c>
      <c r="BL389" s="17" t="s">
        <v>95</v>
      </c>
      <c r="BM389" s="229" t="s">
        <v>857</v>
      </c>
    </row>
    <row r="390" s="2" customFormat="1">
      <c r="A390" s="38"/>
      <c r="B390" s="39"/>
      <c r="C390" s="40"/>
      <c r="D390" s="231" t="s">
        <v>138</v>
      </c>
      <c r="E390" s="40"/>
      <c r="F390" s="232" t="s">
        <v>469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138</v>
      </c>
      <c r="AU390" s="17" t="s">
        <v>92</v>
      </c>
    </row>
    <row r="391" s="2" customFormat="1">
      <c r="A391" s="38"/>
      <c r="B391" s="39"/>
      <c r="C391" s="40"/>
      <c r="D391" s="236" t="s">
        <v>140</v>
      </c>
      <c r="E391" s="40"/>
      <c r="F391" s="237" t="s">
        <v>470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140</v>
      </c>
      <c r="AU391" s="17" t="s">
        <v>92</v>
      </c>
    </row>
    <row r="392" s="2" customFormat="1" ht="24.15" customHeight="1">
      <c r="A392" s="38"/>
      <c r="B392" s="39"/>
      <c r="C392" s="218" t="s">
        <v>858</v>
      </c>
      <c r="D392" s="218" t="s">
        <v>132</v>
      </c>
      <c r="E392" s="219" t="s">
        <v>472</v>
      </c>
      <c r="F392" s="220" t="s">
        <v>473</v>
      </c>
      <c r="G392" s="221" t="s">
        <v>462</v>
      </c>
      <c r="H392" s="222">
        <v>660.83900000000006</v>
      </c>
      <c r="I392" s="223"/>
      <c r="J392" s="224">
        <f>ROUND(I392*H392,2)</f>
        <v>0</v>
      </c>
      <c r="K392" s="220" t="s">
        <v>136</v>
      </c>
      <c r="L392" s="44"/>
      <c r="M392" s="225" t="s">
        <v>1</v>
      </c>
      <c r="N392" s="226" t="s">
        <v>48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95</v>
      </c>
      <c r="AT392" s="229" t="s">
        <v>132</v>
      </c>
      <c r="AU392" s="229" t="s">
        <v>92</v>
      </c>
      <c r="AY392" s="17" t="s">
        <v>130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88</v>
      </c>
      <c r="BK392" s="230">
        <f>ROUND(I392*H392,2)</f>
        <v>0</v>
      </c>
      <c r="BL392" s="17" t="s">
        <v>95</v>
      </c>
      <c r="BM392" s="229" t="s">
        <v>859</v>
      </c>
    </row>
    <row r="393" s="2" customFormat="1">
      <c r="A393" s="38"/>
      <c r="B393" s="39"/>
      <c r="C393" s="40"/>
      <c r="D393" s="231" t="s">
        <v>138</v>
      </c>
      <c r="E393" s="40"/>
      <c r="F393" s="232" t="s">
        <v>475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138</v>
      </c>
      <c r="AU393" s="17" t="s">
        <v>92</v>
      </c>
    </row>
    <row r="394" s="2" customFormat="1">
      <c r="A394" s="38"/>
      <c r="B394" s="39"/>
      <c r="C394" s="40"/>
      <c r="D394" s="236" t="s">
        <v>140</v>
      </c>
      <c r="E394" s="40"/>
      <c r="F394" s="237" t="s">
        <v>476</v>
      </c>
      <c r="G394" s="40"/>
      <c r="H394" s="40"/>
      <c r="I394" s="233"/>
      <c r="J394" s="40"/>
      <c r="K394" s="40"/>
      <c r="L394" s="44"/>
      <c r="M394" s="234"/>
      <c r="N394" s="23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140</v>
      </c>
      <c r="AU394" s="17" t="s">
        <v>92</v>
      </c>
    </row>
    <row r="395" s="13" customFormat="1">
      <c r="A395" s="13"/>
      <c r="B395" s="238"/>
      <c r="C395" s="239"/>
      <c r="D395" s="231" t="s">
        <v>153</v>
      </c>
      <c r="E395" s="239"/>
      <c r="F395" s="241" t="s">
        <v>860</v>
      </c>
      <c r="G395" s="239"/>
      <c r="H395" s="242">
        <v>660.83900000000006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153</v>
      </c>
      <c r="AU395" s="248" t="s">
        <v>92</v>
      </c>
      <c r="AV395" s="13" t="s">
        <v>92</v>
      </c>
      <c r="AW395" s="13" t="s">
        <v>4</v>
      </c>
      <c r="AX395" s="13" t="s">
        <v>88</v>
      </c>
      <c r="AY395" s="248" t="s">
        <v>130</v>
      </c>
    </row>
    <row r="396" s="2" customFormat="1" ht="24.15" customHeight="1">
      <c r="A396" s="38"/>
      <c r="B396" s="39"/>
      <c r="C396" s="218" t="s">
        <v>861</v>
      </c>
      <c r="D396" s="218" t="s">
        <v>132</v>
      </c>
      <c r="E396" s="219" t="s">
        <v>491</v>
      </c>
      <c r="F396" s="220" t="s">
        <v>492</v>
      </c>
      <c r="G396" s="221" t="s">
        <v>462</v>
      </c>
      <c r="H396" s="222">
        <v>34.780999999999999</v>
      </c>
      <c r="I396" s="223"/>
      <c r="J396" s="224">
        <f>ROUND(I396*H396,2)</f>
        <v>0</v>
      </c>
      <c r="K396" s="220" t="s">
        <v>136</v>
      </c>
      <c r="L396" s="44"/>
      <c r="M396" s="225" t="s">
        <v>1</v>
      </c>
      <c r="N396" s="226" t="s">
        <v>48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95</v>
      </c>
      <c r="AT396" s="229" t="s">
        <v>132</v>
      </c>
      <c r="AU396" s="229" t="s">
        <v>92</v>
      </c>
      <c r="AY396" s="17" t="s">
        <v>130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88</v>
      </c>
      <c r="BK396" s="230">
        <f>ROUND(I396*H396,2)</f>
        <v>0</v>
      </c>
      <c r="BL396" s="17" t="s">
        <v>95</v>
      </c>
      <c r="BM396" s="229" t="s">
        <v>862</v>
      </c>
    </row>
    <row r="397" s="2" customFormat="1">
      <c r="A397" s="38"/>
      <c r="B397" s="39"/>
      <c r="C397" s="40"/>
      <c r="D397" s="231" t="s">
        <v>138</v>
      </c>
      <c r="E397" s="40"/>
      <c r="F397" s="232" t="s">
        <v>494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138</v>
      </c>
      <c r="AU397" s="17" t="s">
        <v>92</v>
      </c>
    </row>
    <row r="398" s="2" customFormat="1">
      <c r="A398" s="38"/>
      <c r="B398" s="39"/>
      <c r="C398" s="40"/>
      <c r="D398" s="236" t="s">
        <v>140</v>
      </c>
      <c r="E398" s="40"/>
      <c r="F398" s="237" t="s">
        <v>495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140</v>
      </c>
      <c r="AU398" s="17" t="s">
        <v>92</v>
      </c>
    </row>
    <row r="399" s="2" customFormat="1" ht="44.25" customHeight="1">
      <c r="A399" s="38"/>
      <c r="B399" s="39"/>
      <c r="C399" s="218" t="s">
        <v>863</v>
      </c>
      <c r="D399" s="218" t="s">
        <v>132</v>
      </c>
      <c r="E399" s="219" t="s">
        <v>497</v>
      </c>
      <c r="F399" s="220" t="s">
        <v>498</v>
      </c>
      <c r="G399" s="221" t="s">
        <v>462</v>
      </c>
      <c r="H399" s="222">
        <v>8.016</v>
      </c>
      <c r="I399" s="223"/>
      <c r="J399" s="224">
        <f>ROUND(I399*H399,2)</f>
        <v>0</v>
      </c>
      <c r="K399" s="220" t="s">
        <v>136</v>
      </c>
      <c r="L399" s="44"/>
      <c r="M399" s="225" t="s">
        <v>1</v>
      </c>
      <c r="N399" s="226" t="s">
        <v>48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95</v>
      </c>
      <c r="AT399" s="229" t="s">
        <v>132</v>
      </c>
      <c r="AU399" s="229" t="s">
        <v>92</v>
      </c>
      <c r="AY399" s="17" t="s">
        <v>130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88</v>
      </c>
      <c r="BK399" s="230">
        <f>ROUND(I399*H399,2)</f>
        <v>0</v>
      </c>
      <c r="BL399" s="17" t="s">
        <v>95</v>
      </c>
      <c r="BM399" s="229" t="s">
        <v>864</v>
      </c>
    </row>
    <row r="400" s="2" customFormat="1">
      <c r="A400" s="38"/>
      <c r="B400" s="39"/>
      <c r="C400" s="40"/>
      <c r="D400" s="231" t="s">
        <v>138</v>
      </c>
      <c r="E400" s="40"/>
      <c r="F400" s="232" t="s">
        <v>498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138</v>
      </c>
      <c r="AU400" s="17" t="s">
        <v>92</v>
      </c>
    </row>
    <row r="401" s="2" customFormat="1">
      <c r="A401" s="38"/>
      <c r="B401" s="39"/>
      <c r="C401" s="40"/>
      <c r="D401" s="236" t="s">
        <v>140</v>
      </c>
      <c r="E401" s="40"/>
      <c r="F401" s="237" t="s">
        <v>500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140</v>
      </c>
      <c r="AU401" s="17" t="s">
        <v>92</v>
      </c>
    </row>
    <row r="402" s="13" customFormat="1">
      <c r="A402" s="13"/>
      <c r="B402" s="238"/>
      <c r="C402" s="239"/>
      <c r="D402" s="231" t="s">
        <v>153</v>
      </c>
      <c r="E402" s="240" t="s">
        <v>1</v>
      </c>
      <c r="F402" s="241" t="s">
        <v>865</v>
      </c>
      <c r="G402" s="239"/>
      <c r="H402" s="242">
        <v>8.016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153</v>
      </c>
      <c r="AU402" s="248" t="s">
        <v>92</v>
      </c>
      <c r="AV402" s="13" t="s">
        <v>92</v>
      </c>
      <c r="AW402" s="13" t="s">
        <v>36</v>
      </c>
      <c r="AX402" s="13" t="s">
        <v>88</v>
      </c>
      <c r="AY402" s="248" t="s">
        <v>130</v>
      </c>
    </row>
    <row r="403" s="12" customFormat="1" ht="22.8" customHeight="1">
      <c r="A403" s="12"/>
      <c r="B403" s="202"/>
      <c r="C403" s="203"/>
      <c r="D403" s="204" t="s">
        <v>82</v>
      </c>
      <c r="E403" s="216" t="s">
        <v>501</v>
      </c>
      <c r="F403" s="216" t="s">
        <v>502</v>
      </c>
      <c r="G403" s="203"/>
      <c r="H403" s="203"/>
      <c r="I403" s="206"/>
      <c r="J403" s="217">
        <f>BK403</f>
        <v>0</v>
      </c>
      <c r="K403" s="203"/>
      <c r="L403" s="208"/>
      <c r="M403" s="209"/>
      <c r="N403" s="210"/>
      <c r="O403" s="210"/>
      <c r="P403" s="211">
        <f>SUM(P404:P406)</f>
        <v>0</v>
      </c>
      <c r="Q403" s="210"/>
      <c r="R403" s="211">
        <f>SUM(R404:R406)</f>
        <v>0</v>
      </c>
      <c r="S403" s="210"/>
      <c r="T403" s="212">
        <f>SUM(T404:T406)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3" t="s">
        <v>88</v>
      </c>
      <c r="AT403" s="214" t="s">
        <v>82</v>
      </c>
      <c r="AU403" s="214" t="s">
        <v>88</v>
      </c>
      <c r="AY403" s="213" t="s">
        <v>130</v>
      </c>
      <c r="BK403" s="215">
        <f>SUM(BK404:BK406)</f>
        <v>0</v>
      </c>
    </row>
    <row r="404" s="2" customFormat="1" ht="33" customHeight="1">
      <c r="A404" s="38"/>
      <c r="B404" s="39"/>
      <c r="C404" s="218" t="s">
        <v>866</v>
      </c>
      <c r="D404" s="218" t="s">
        <v>132</v>
      </c>
      <c r="E404" s="219" t="s">
        <v>522</v>
      </c>
      <c r="F404" s="220" t="s">
        <v>523</v>
      </c>
      <c r="G404" s="221" t="s">
        <v>462</v>
      </c>
      <c r="H404" s="222">
        <v>34.396999999999998</v>
      </c>
      <c r="I404" s="223"/>
      <c r="J404" s="224">
        <f>ROUND(I404*H404,2)</f>
        <v>0</v>
      </c>
      <c r="K404" s="220" t="s">
        <v>136</v>
      </c>
      <c r="L404" s="44"/>
      <c r="M404" s="225" t="s">
        <v>1</v>
      </c>
      <c r="N404" s="226" t="s">
        <v>48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95</v>
      </c>
      <c r="AT404" s="229" t="s">
        <v>132</v>
      </c>
      <c r="AU404" s="229" t="s">
        <v>92</v>
      </c>
      <c r="AY404" s="17" t="s">
        <v>130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88</v>
      </c>
      <c r="BK404" s="230">
        <f>ROUND(I404*H404,2)</f>
        <v>0</v>
      </c>
      <c r="BL404" s="17" t="s">
        <v>95</v>
      </c>
      <c r="BM404" s="229" t="s">
        <v>867</v>
      </c>
    </row>
    <row r="405" s="2" customFormat="1">
      <c r="A405" s="38"/>
      <c r="B405" s="39"/>
      <c r="C405" s="40"/>
      <c r="D405" s="231" t="s">
        <v>138</v>
      </c>
      <c r="E405" s="40"/>
      <c r="F405" s="232" t="s">
        <v>525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138</v>
      </c>
      <c r="AU405" s="17" t="s">
        <v>92</v>
      </c>
    </row>
    <row r="406" s="2" customFormat="1">
      <c r="A406" s="38"/>
      <c r="B406" s="39"/>
      <c r="C406" s="40"/>
      <c r="D406" s="236" t="s">
        <v>140</v>
      </c>
      <c r="E406" s="40"/>
      <c r="F406" s="237" t="s">
        <v>526</v>
      </c>
      <c r="G406" s="40"/>
      <c r="H406" s="40"/>
      <c r="I406" s="233"/>
      <c r="J406" s="40"/>
      <c r="K406" s="40"/>
      <c r="L406" s="44"/>
      <c r="M406" s="280"/>
      <c r="N406" s="281"/>
      <c r="O406" s="282"/>
      <c r="P406" s="282"/>
      <c r="Q406" s="282"/>
      <c r="R406" s="282"/>
      <c r="S406" s="282"/>
      <c r="T406" s="283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140</v>
      </c>
      <c r="AU406" s="17" t="s">
        <v>92</v>
      </c>
    </row>
    <row r="407" s="2" customFormat="1" ht="6.96" customHeight="1">
      <c r="A407" s="38"/>
      <c r="B407" s="66"/>
      <c r="C407" s="67"/>
      <c r="D407" s="67"/>
      <c r="E407" s="67"/>
      <c r="F407" s="67"/>
      <c r="G407" s="67"/>
      <c r="H407" s="67"/>
      <c r="I407" s="67"/>
      <c r="J407" s="67"/>
      <c r="K407" s="67"/>
      <c r="L407" s="44"/>
      <c r="M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</row>
  </sheetData>
  <sheetProtection sheet="1" autoFilter="0" formatColumns="0" formatRows="0" objects="1" scenarios="1" spinCount="100000" saltValue="TGaT/wPt+8TZpTulFmWmqQu55VQNloe2Qu0qMqFMv4hq9L+5ROUETsMuCU64iim0aVjhPYu1hGuX0sAzniNK3g==" hashValue="upK11aNPZgXT0CmeDOkb2vaAKyDRSo0/jpUmyxu/jjmFUhD67Og+DHXKLcuAJvdGwtsnZl11Cd7LhoD+acNdPA==" algorithmName="SHA-512" password="CB6D"/>
  <autoFilter ref="C124:K40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5_02/113107323"/>
    <hyperlink ref="F133" r:id="rId2" display="https://podminky.urs.cz/item/CS_URS_2025_02/113107324"/>
    <hyperlink ref="F136" r:id="rId3" display="https://podminky.urs.cz/item/CS_URS_2025_02/113107325"/>
    <hyperlink ref="F139" r:id="rId4" display="https://podminky.urs.cz/item/CS_URS_2025_02/113154512"/>
    <hyperlink ref="F143" r:id="rId5" display="https://podminky.urs.cz/item/CS_URS_2025_02/113154513"/>
    <hyperlink ref="F146" r:id="rId6" display="https://podminky.urs.cz/item/CS_URS_2025_02/113154517"/>
    <hyperlink ref="F149" r:id="rId7" display="https://podminky.urs.cz/item/CS_URS_2025_02/121151103"/>
    <hyperlink ref="F153" r:id="rId8" display="https://podminky.urs.cz/item/CS_URS_2025_02/122251101"/>
    <hyperlink ref="F157" r:id="rId9" display="https://podminky.urs.cz/item/CS_URS_2025_02/131251100"/>
    <hyperlink ref="F165" r:id="rId10" display="https://podminky.urs.cz/item/CS_URS_2025_02/132251101"/>
    <hyperlink ref="F173" r:id="rId11" display="https://podminky.urs.cz/item/CS_URS_2025_02/139001101"/>
    <hyperlink ref="F177" r:id="rId12" display="https://podminky.urs.cz/item/CS_URS_2025_02/162251102"/>
    <hyperlink ref="F185" r:id="rId13" display="https://podminky.urs.cz/item/CS_URS_2025_02/162751117"/>
    <hyperlink ref="F188" r:id="rId14" display="https://podminky.urs.cz/item/CS_URS_2025_02/162751119"/>
    <hyperlink ref="F192" r:id="rId15" display="https://podminky.urs.cz/item/CS_URS_2025_02/167151101"/>
    <hyperlink ref="F197" r:id="rId16" display="https://podminky.urs.cz/item/CS_URS_2025_02/171201231"/>
    <hyperlink ref="F203" r:id="rId17" display="https://podminky.urs.cz/item/CS_URS_2025_02/171251201"/>
    <hyperlink ref="F211" r:id="rId18" display="https://podminky.urs.cz/item/CS_URS_2025_02/174151101"/>
    <hyperlink ref="F219" r:id="rId19" display="https://podminky.urs.cz/item/CS_URS_2025_02/181411123"/>
    <hyperlink ref="F225" r:id="rId20" display="https://podminky.urs.cz/item/CS_URS_2025_02/182151111"/>
    <hyperlink ref="F228" r:id="rId21" display="https://podminky.urs.cz/item/CS_URS_2025_02/182351024"/>
    <hyperlink ref="F233" r:id="rId22" display="https://podminky.urs.cz/item/CS_URS_2025_02/211531111"/>
    <hyperlink ref="F239" r:id="rId23" display="https://podminky.urs.cz/item/CS_URS_2025_02/211971110"/>
    <hyperlink ref="F249" r:id="rId24" display="https://podminky.urs.cz/item/CS_URS_2025_02/451577777"/>
    <hyperlink ref="F255" r:id="rId25" display="https://podminky.urs.cz/item/CS_URS_2025_02/452311172"/>
    <hyperlink ref="F260" r:id="rId26" display="https://podminky.urs.cz/item/CS_URS_2025_02/565135001"/>
    <hyperlink ref="F263" r:id="rId27" display="https://podminky.urs.cz/item/CS_URS_2025_02/566901132"/>
    <hyperlink ref="F269" r:id="rId28" display="https://podminky.urs.cz/item/CS_URS_2025_02/566901133"/>
    <hyperlink ref="F273" r:id="rId29" display="https://podminky.urs.cz/item/CS_URS_2025_02/566901134"/>
    <hyperlink ref="F277" r:id="rId30" display="https://podminky.urs.cz/item/CS_URS_2025_02/573191111"/>
    <hyperlink ref="F280" r:id="rId31" display="https://podminky.urs.cz/item/CS_URS_2025_02/573231111"/>
    <hyperlink ref="F284" r:id="rId32" display="https://podminky.urs.cz/item/CS_URS_2025_02/577134111"/>
    <hyperlink ref="F289" r:id="rId33" display="https://podminky.urs.cz/item/CS_URS_2025_02/565166012"/>
    <hyperlink ref="F293" r:id="rId34" display="https://podminky.urs.cz/item/CS_URS_2025_02/597661111"/>
    <hyperlink ref="F300" r:id="rId35" display="https://podminky.urs.cz/item/CS_URS_2025_02/871350320"/>
    <hyperlink ref="F309" r:id="rId36" display="https://podminky.urs.cz/item/CS_URS_2025_02/895270012"/>
    <hyperlink ref="F312" r:id="rId37" display="https://podminky.urs.cz/item/CS_URS_2025_02/895270021"/>
    <hyperlink ref="F315" r:id="rId38" display="https://podminky.urs.cz/item/CS_URS_2025_02/895270032"/>
    <hyperlink ref="F318" r:id="rId39" display="https://podminky.urs.cz/item/CS_URS_2025_02/895270052"/>
    <hyperlink ref="F321" r:id="rId40" display="https://podminky.urs.cz/item/CS_URS_2025_02/895270067"/>
    <hyperlink ref="F324" r:id="rId41" display="https://podminky.urs.cz/item/CS_URS_2025_02/895941343"/>
    <hyperlink ref="F329" r:id="rId42" display="https://podminky.urs.cz/item/CS_URS_2025_02/895941351"/>
    <hyperlink ref="F334" r:id="rId43" display="https://podminky.urs.cz/item/CS_URS_2025_02/895941366"/>
    <hyperlink ref="F339" r:id="rId44" display="https://podminky.urs.cz/item/CS_URS_2025_02/899204112"/>
    <hyperlink ref="F346" r:id="rId45" display="https://podminky.urs.cz/item/CS_URS_2025_02/899633241"/>
    <hyperlink ref="F351" r:id="rId46" display="https://podminky.urs.cz/item/CS_URS_2025_02/916111113"/>
    <hyperlink ref="F357" r:id="rId47" display="https://podminky.urs.cz/item/CS_URS_2025_02/919732211"/>
    <hyperlink ref="F361" r:id="rId48" display="https://podminky.urs.cz/item/CS_URS_2025_02/919735111"/>
    <hyperlink ref="F365" r:id="rId49" display="https://podminky.urs.cz/item/CS_URS_2025_02/919735112"/>
    <hyperlink ref="F368" r:id="rId50" display="https://podminky.urs.cz/item/CS_URS_2025_02/966008222"/>
    <hyperlink ref="F373" r:id="rId51" display="https://podminky.urs.cz/item/CS_URS_2025_02/981511116"/>
    <hyperlink ref="F383" r:id="rId52" display="https://podminky.urs.cz/item/CS_URS_2025_02/997013847"/>
    <hyperlink ref="F388" r:id="rId53" display="https://podminky.urs.cz/item/CS_URS_2025_02/997013862"/>
    <hyperlink ref="F391" r:id="rId54" display="https://podminky.urs.cz/item/CS_URS_2025_02/997221551"/>
    <hyperlink ref="F394" r:id="rId55" display="https://podminky.urs.cz/item/CS_URS_2025_02/997221559"/>
    <hyperlink ref="F398" r:id="rId56" display="https://podminky.urs.cz/item/CS_URS_2025_02/997221611"/>
    <hyperlink ref="F401" r:id="rId57" display="https://podminky.urs.cz/item/CS_URS_2025_02/997221873"/>
    <hyperlink ref="F406" r:id="rId58" display="https://podminky.urs.cz/item/CS_URS_2025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92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v obci Červený Újezd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ROUND((SUM(BE121:BE155)),  2)</f>
        <v>0</v>
      </c>
      <c r="G33" s="38"/>
      <c r="H33" s="38"/>
      <c r="I33" s="155">
        <v>0.20999999999999999</v>
      </c>
      <c r="J33" s="154">
        <f>ROUND(((SUM(BE121:BE155))*I33),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ROUND((SUM(BF121:BF155)),  2)</f>
        <v>0</v>
      </c>
      <c r="G34" s="38"/>
      <c r="H34" s="38"/>
      <c r="I34" s="155">
        <v>0.12</v>
      </c>
      <c r="J34" s="154">
        <f>ROUND(((SUM(BF121:BF155))*I34),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ROUND((SUM(BG121:BG155)),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ROUND((SUM(BH121:BH155)),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ROUND((SUM(BI121:BI155)),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v obci Červený Újezd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Červený Újezd</v>
      </c>
      <c r="G89" s="40"/>
      <c r="H89" s="40"/>
      <c r="I89" s="32" t="s">
        <v>22</v>
      </c>
      <c r="J89" s="79" t="str">
        <f>IF(J12="","",J12)</f>
        <v>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Červený Újezd, Unhošťská 26, Červený Újezd</v>
      </c>
      <c r="G91" s="40"/>
      <c r="H91" s="40"/>
      <c r="I91" s="32" t="s">
        <v>32</v>
      </c>
      <c r="J91" s="36" t="str">
        <f>E21</f>
        <v>Zenkl CB, spol.s r.o.,Jírovcova 2,České Budějovice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Kateřina Tumpachová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869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870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871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872</v>
      </c>
      <c r="E100" s="188"/>
      <c r="F100" s="188"/>
      <c r="G100" s="188"/>
      <c r="H100" s="188"/>
      <c r="I100" s="188"/>
      <c r="J100" s="189">
        <f>J140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873</v>
      </c>
      <c r="E101" s="188"/>
      <c r="F101" s="188"/>
      <c r="G101" s="188"/>
      <c r="H101" s="188"/>
      <c r="I101" s="188"/>
      <c r="J101" s="189">
        <f>J149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Chodník v obci Červený Újezd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VRN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Červený Újezd</v>
      </c>
      <c r="G115" s="40"/>
      <c r="H115" s="40"/>
      <c r="I115" s="32" t="s">
        <v>22</v>
      </c>
      <c r="J115" s="79" t="str">
        <f>IF(J12="","",J12)</f>
        <v>5. 6. 2023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Červený Újezd, Unhošťská 26, Červený Újezd</v>
      </c>
      <c r="G117" s="40"/>
      <c r="H117" s="40"/>
      <c r="I117" s="32" t="s">
        <v>32</v>
      </c>
      <c r="J117" s="36" t="str">
        <f>E21</f>
        <v>Zenkl CB, spol.s r.o.,Jírovcova 2,České Budějovice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37</v>
      </c>
      <c r="J118" s="36" t="str">
        <f>E24</f>
        <v>Ing. Kateřina Tumpachová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116</v>
      </c>
      <c r="D120" s="194" t="s">
        <v>68</v>
      </c>
      <c r="E120" s="194" t="s">
        <v>64</v>
      </c>
      <c r="F120" s="194" t="s">
        <v>65</v>
      </c>
      <c r="G120" s="194" t="s">
        <v>117</v>
      </c>
      <c r="H120" s="194" t="s">
        <v>118</v>
      </c>
      <c r="I120" s="194" t="s">
        <v>119</v>
      </c>
      <c r="J120" s="194" t="s">
        <v>105</v>
      </c>
      <c r="K120" s="195" t="s">
        <v>120</v>
      </c>
      <c r="L120" s="196"/>
      <c r="M120" s="100" t="s">
        <v>1</v>
      </c>
      <c r="N120" s="101" t="s">
        <v>47</v>
      </c>
      <c r="O120" s="101" t="s">
        <v>121</v>
      </c>
      <c r="P120" s="101" t="s">
        <v>122</v>
      </c>
      <c r="Q120" s="101" t="s">
        <v>123</v>
      </c>
      <c r="R120" s="101" t="s">
        <v>124</v>
      </c>
      <c r="S120" s="101" t="s">
        <v>125</v>
      </c>
      <c r="T120" s="102" t="s">
        <v>126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127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82</v>
      </c>
      <c r="AU121" s="17" t="s">
        <v>107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82</v>
      </c>
      <c r="E122" s="205" t="s">
        <v>98</v>
      </c>
      <c r="F122" s="205" t="s">
        <v>874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P123+P133+P140+P149</f>
        <v>0</v>
      </c>
      <c r="Q122" s="210"/>
      <c r="R122" s="211">
        <f>R123+R133+R140+R149</f>
        <v>0</v>
      </c>
      <c r="S122" s="210"/>
      <c r="T122" s="212">
        <f>T123+T133+T140+T149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165</v>
      </c>
      <c r="AT122" s="214" t="s">
        <v>82</v>
      </c>
      <c r="AU122" s="214" t="s">
        <v>83</v>
      </c>
      <c r="AY122" s="213" t="s">
        <v>130</v>
      </c>
      <c r="BK122" s="215">
        <f>BK123+BK133+BK140+BK149</f>
        <v>0</v>
      </c>
    </row>
    <row r="123" s="12" customFormat="1" ht="22.8" customHeight="1">
      <c r="A123" s="12"/>
      <c r="B123" s="202"/>
      <c r="C123" s="203"/>
      <c r="D123" s="204" t="s">
        <v>82</v>
      </c>
      <c r="E123" s="216" t="s">
        <v>875</v>
      </c>
      <c r="F123" s="216" t="s">
        <v>876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SUM(P124:P132)</f>
        <v>0</v>
      </c>
      <c r="Q123" s="210"/>
      <c r="R123" s="211">
        <f>SUM(R124:R132)</f>
        <v>0</v>
      </c>
      <c r="S123" s="210"/>
      <c r="T123" s="212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165</v>
      </c>
      <c r="AT123" s="214" t="s">
        <v>82</v>
      </c>
      <c r="AU123" s="214" t="s">
        <v>88</v>
      </c>
      <c r="AY123" s="213" t="s">
        <v>130</v>
      </c>
      <c r="BK123" s="215">
        <f>SUM(BK124:BK132)</f>
        <v>0</v>
      </c>
    </row>
    <row r="124" s="2" customFormat="1" ht="16.5" customHeight="1">
      <c r="A124" s="38"/>
      <c r="B124" s="39"/>
      <c r="C124" s="218" t="s">
        <v>88</v>
      </c>
      <c r="D124" s="218" t="s">
        <v>132</v>
      </c>
      <c r="E124" s="219" t="s">
        <v>877</v>
      </c>
      <c r="F124" s="220" t="s">
        <v>878</v>
      </c>
      <c r="G124" s="221" t="s">
        <v>879</v>
      </c>
      <c r="H124" s="222">
        <v>1</v>
      </c>
      <c r="I124" s="223"/>
      <c r="J124" s="224">
        <f>ROUND(I124*H124,2)</f>
        <v>0</v>
      </c>
      <c r="K124" s="220" t="s">
        <v>136</v>
      </c>
      <c r="L124" s="44"/>
      <c r="M124" s="225" t="s">
        <v>1</v>
      </c>
      <c r="N124" s="226" t="s">
        <v>48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880</v>
      </c>
      <c r="AT124" s="229" t="s">
        <v>132</v>
      </c>
      <c r="AU124" s="229" t="s">
        <v>92</v>
      </c>
      <c r="AY124" s="17" t="s">
        <v>130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880</v>
      </c>
      <c r="BM124" s="229" t="s">
        <v>881</v>
      </c>
    </row>
    <row r="125" s="2" customFormat="1">
      <c r="A125" s="38"/>
      <c r="B125" s="39"/>
      <c r="C125" s="40"/>
      <c r="D125" s="231" t="s">
        <v>138</v>
      </c>
      <c r="E125" s="40"/>
      <c r="F125" s="232" t="s">
        <v>882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138</v>
      </c>
      <c r="AU125" s="17" t="s">
        <v>92</v>
      </c>
    </row>
    <row r="126" s="2" customFormat="1">
      <c r="A126" s="38"/>
      <c r="B126" s="39"/>
      <c r="C126" s="40"/>
      <c r="D126" s="236" t="s">
        <v>140</v>
      </c>
      <c r="E126" s="40"/>
      <c r="F126" s="237" t="s">
        <v>883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140</v>
      </c>
      <c r="AU126" s="17" t="s">
        <v>92</v>
      </c>
    </row>
    <row r="127" s="2" customFormat="1" ht="16.5" customHeight="1">
      <c r="A127" s="38"/>
      <c r="B127" s="39"/>
      <c r="C127" s="218" t="s">
        <v>92</v>
      </c>
      <c r="D127" s="218" t="s">
        <v>132</v>
      </c>
      <c r="E127" s="219" t="s">
        <v>884</v>
      </c>
      <c r="F127" s="220" t="s">
        <v>885</v>
      </c>
      <c r="G127" s="221" t="s">
        <v>879</v>
      </c>
      <c r="H127" s="222">
        <v>1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880</v>
      </c>
      <c r="AT127" s="229" t="s">
        <v>132</v>
      </c>
      <c r="AU127" s="229" t="s">
        <v>92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880</v>
      </c>
      <c r="BM127" s="229" t="s">
        <v>886</v>
      </c>
    </row>
    <row r="128" s="2" customFormat="1">
      <c r="A128" s="38"/>
      <c r="B128" s="39"/>
      <c r="C128" s="40"/>
      <c r="D128" s="231" t="s">
        <v>138</v>
      </c>
      <c r="E128" s="40"/>
      <c r="F128" s="232" t="s">
        <v>885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138</v>
      </c>
      <c r="AU128" s="17" t="s">
        <v>92</v>
      </c>
    </row>
    <row r="129" s="2" customFormat="1">
      <c r="A129" s="38"/>
      <c r="B129" s="39"/>
      <c r="C129" s="40"/>
      <c r="D129" s="236" t="s">
        <v>140</v>
      </c>
      <c r="E129" s="40"/>
      <c r="F129" s="237" t="s">
        <v>887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140</v>
      </c>
      <c r="AU129" s="17" t="s">
        <v>92</v>
      </c>
    </row>
    <row r="130" s="2" customFormat="1" ht="16.5" customHeight="1">
      <c r="A130" s="38"/>
      <c r="B130" s="39"/>
      <c r="C130" s="218" t="s">
        <v>147</v>
      </c>
      <c r="D130" s="218" t="s">
        <v>132</v>
      </c>
      <c r="E130" s="219" t="s">
        <v>888</v>
      </c>
      <c r="F130" s="220" t="s">
        <v>889</v>
      </c>
      <c r="G130" s="221" t="s">
        <v>879</v>
      </c>
      <c r="H130" s="222">
        <v>1</v>
      </c>
      <c r="I130" s="223"/>
      <c r="J130" s="224">
        <f>ROUND(I130*H130,2)</f>
        <v>0</v>
      </c>
      <c r="K130" s="220" t="s">
        <v>136</v>
      </c>
      <c r="L130" s="44"/>
      <c r="M130" s="225" t="s">
        <v>1</v>
      </c>
      <c r="N130" s="226" t="s">
        <v>48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880</v>
      </c>
      <c r="AT130" s="229" t="s">
        <v>132</v>
      </c>
      <c r="AU130" s="229" t="s">
        <v>92</v>
      </c>
      <c r="AY130" s="17" t="s">
        <v>130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880</v>
      </c>
      <c r="BM130" s="229" t="s">
        <v>890</v>
      </c>
    </row>
    <row r="131" s="2" customFormat="1">
      <c r="A131" s="38"/>
      <c r="B131" s="39"/>
      <c r="C131" s="40"/>
      <c r="D131" s="231" t="s">
        <v>138</v>
      </c>
      <c r="E131" s="40"/>
      <c r="F131" s="232" t="s">
        <v>889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92</v>
      </c>
    </row>
    <row r="132" s="2" customFormat="1">
      <c r="A132" s="38"/>
      <c r="B132" s="39"/>
      <c r="C132" s="40"/>
      <c r="D132" s="236" t="s">
        <v>140</v>
      </c>
      <c r="E132" s="40"/>
      <c r="F132" s="237" t="s">
        <v>891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140</v>
      </c>
      <c r="AU132" s="17" t="s">
        <v>92</v>
      </c>
    </row>
    <row r="133" s="12" customFormat="1" ht="22.8" customHeight="1">
      <c r="A133" s="12"/>
      <c r="B133" s="202"/>
      <c r="C133" s="203"/>
      <c r="D133" s="204" t="s">
        <v>82</v>
      </c>
      <c r="E133" s="216" t="s">
        <v>892</v>
      </c>
      <c r="F133" s="216" t="s">
        <v>893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SUM(P134:P139)</f>
        <v>0</v>
      </c>
      <c r="Q133" s="210"/>
      <c r="R133" s="211">
        <f>SUM(R134:R139)</f>
        <v>0</v>
      </c>
      <c r="S133" s="210"/>
      <c r="T133" s="212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165</v>
      </c>
      <c r="AT133" s="214" t="s">
        <v>82</v>
      </c>
      <c r="AU133" s="214" t="s">
        <v>88</v>
      </c>
      <c r="AY133" s="213" t="s">
        <v>130</v>
      </c>
      <c r="BK133" s="215">
        <f>SUM(BK134:BK139)</f>
        <v>0</v>
      </c>
    </row>
    <row r="134" s="2" customFormat="1" ht="16.5" customHeight="1">
      <c r="A134" s="38"/>
      <c r="B134" s="39"/>
      <c r="C134" s="218" t="s">
        <v>95</v>
      </c>
      <c r="D134" s="218" t="s">
        <v>132</v>
      </c>
      <c r="E134" s="219" t="s">
        <v>894</v>
      </c>
      <c r="F134" s="220" t="s">
        <v>893</v>
      </c>
      <c r="G134" s="221" t="s">
        <v>879</v>
      </c>
      <c r="H134" s="222">
        <v>1</v>
      </c>
      <c r="I134" s="223"/>
      <c r="J134" s="224">
        <f>ROUND(I134*H134,2)</f>
        <v>0</v>
      </c>
      <c r="K134" s="220" t="s">
        <v>136</v>
      </c>
      <c r="L134" s="44"/>
      <c r="M134" s="225" t="s">
        <v>1</v>
      </c>
      <c r="N134" s="226" t="s">
        <v>48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880</v>
      </c>
      <c r="AT134" s="229" t="s">
        <v>132</v>
      </c>
      <c r="AU134" s="229" t="s">
        <v>92</v>
      </c>
      <c r="AY134" s="17" t="s">
        <v>130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880</v>
      </c>
      <c r="BM134" s="229" t="s">
        <v>895</v>
      </c>
    </row>
    <row r="135" s="2" customFormat="1">
      <c r="A135" s="38"/>
      <c r="B135" s="39"/>
      <c r="C135" s="40"/>
      <c r="D135" s="231" t="s">
        <v>138</v>
      </c>
      <c r="E135" s="40"/>
      <c r="F135" s="232" t="s">
        <v>893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138</v>
      </c>
      <c r="AU135" s="17" t="s">
        <v>92</v>
      </c>
    </row>
    <row r="136" s="2" customFormat="1">
      <c r="A136" s="38"/>
      <c r="B136" s="39"/>
      <c r="C136" s="40"/>
      <c r="D136" s="236" t="s">
        <v>140</v>
      </c>
      <c r="E136" s="40"/>
      <c r="F136" s="237" t="s">
        <v>896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140</v>
      </c>
      <c r="AU136" s="17" t="s">
        <v>92</v>
      </c>
    </row>
    <row r="137" s="2" customFormat="1" ht="16.5" customHeight="1">
      <c r="A137" s="38"/>
      <c r="B137" s="39"/>
      <c r="C137" s="218" t="s">
        <v>165</v>
      </c>
      <c r="D137" s="218" t="s">
        <v>132</v>
      </c>
      <c r="E137" s="219" t="s">
        <v>897</v>
      </c>
      <c r="F137" s="220" t="s">
        <v>898</v>
      </c>
      <c r="G137" s="221" t="s">
        <v>255</v>
      </c>
      <c r="H137" s="222">
        <v>1</v>
      </c>
      <c r="I137" s="223"/>
      <c r="J137" s="224">
        <f>ROUND(I137*H137,2)</f>
        <v>0</v>
      </c>
      <c r="K137" s="220" t="s">
        <v>136</v>
      </c>
      <c r="L137" s="44"/>
      <c r="M137" s="225" t="s">
        <v>1</v>
      </c>
      <c r="N137" s="226" t="s">
        <v>48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880</v>
      </c>
      <c r="AT137" s="229" t="s">
        <v>132</v>
      </c>
      <c r="AU137" s="229" t="s">
        <v>92</v>
      </c>
      <c r="AY137" s="17" t="s">
        <v>130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880</v>
      </c>
      <c r="BM137" s="229" t="s">
        <v>899</v>
      </c>
    </row>
    <row r="138" s="2" customFormat="1">
      <c r="A138" s="38"/>
      <c r="B138" s="39"/>
      <c r="C138" s="40"/>
      <c r="D138" s="231" t="s">
        <v>138</v>
      </c>
      <c r="E138" s="40"/>
      <c r="F138" s="232" t="s">
        <v>898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92</v>
      </c>
    </row>
    <row r="139" s="2" customFormat="1">
      <c r="A139" s="38"/>
      <c r="B139" s="39"/>
      <c r="C139" s="40"/>
      <c r="D139" s="236" t="s">
        <v>140</v>
      </c>
      <c r="E139" s="40"/>
      <c r="F139" s="237" t="s">
        <v>900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140</v>
      </c>
      <c r="AU139" s="17" t="s">
        <v>92</v>
      </c>
    </row>
    <row r="140" s="12" customFormat="1" ht="22.8" customHeight="1">
      <c r="A140" s="12"/>
      <c r="B140" s="202"/>
      <c r="C140" s="203"/>
      <c r="D140" s="204" t="s">
        <v>82</v>
      </c>
      <c r="E140" s="216" t="s">
        <v>901</v>
      </c>
      <c r="F140" s="216" t="s">
        <v>902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SUM(P141:P148)</f>
        <v>0</v>
      </c>
      <c r="Q140" s="210"/>
      <c r="R140" s="211">
        <f>SUM(R141:R148)</f>
        <v>0</v>
      </c>
      <c r="S140" s="210"/>
      <c r="T140" s="212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165</v>
      </c>
      <c r="AT140" s="214" t="s">
        <v>82</v>
      </c>
      <c r="AU140" s="214" t="s">
        <v>88</v>
      </c>
      <c r="AY140" s="213" t="s">
        <v>130</v>
      </c>
      <c r="BK140" s="215">
        <f>SUM(BK141:BK148)</f>
        <v>0</v>
      </c>
    </row>
    <row r="141" s="2" customFormat="1" ht="16.5" customHeight="1">
      <c r="A141" s="38"/>
      <c r="B141" s="39"/>
      <c r="C141" s="218" t="s">
        <v>172</v>
      </c>
      <c r="D141" s="218" t="s">
        <v>132</v>
      </c>
      <c r="E141" s="219" t="s">
        <v>903</v>
      </c>
      <c r="F141" s="220" t="s">
        <v>904</v>
      </c>
      <c r="G141" s="221" t="s">
        <v>255</v>
      </c>
      <c r="H141" s="222">
        <v>5</v>
      </c>
      <c r="I141" s="223"/>
      <c r="J141" s="224">
        <f>ROUND(I141*H141,2)</f>
        <v>0</v>
      </c>
      <c r="K141" s="220" t="s">
        <v>136</v>
      </c>
      <c r="L141" s="44"/>
      <c r="M141" s="225" t="s">
        <v>1</v>
      </c>
      <c r="N141" s="226" t="s">
        <v>48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880</v>
      </c>
      <c r="AT141" s="229" t="s">
        <v>132</v>
      </c>
      <c r="AU141" s="229" t="s">
        <v>92</v>
      </c>
      <c r="AY141" s="17" t="s">
        <v>130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880</v>
      </c>
      <c r="BM141" s="229" t="s">
        <v>905</v>
      </c>
    </row>
    <row r="142" s="2" customFormat="1">
      <c r="A142" s="38"/>
      <c r="B142" s="39"/>
      <c r="C142" s="40"/>
      <c r="D142" s="231" t="s">
        <v>138</v>
      </c>
      <c r="E142" s="40"/>
      <c r="F142" s="232" t="s">
        <v>904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138</v>
      </c>
      <c r="AU142" s="17" t="s">
        <v>92</v>
      </c>
    </row>
    <row r="143" s="2" customFormat="1">
      <c r="A143" s="38"/>
      <c r="B143" s="39"/>
      <c r="C143" s="40"/>
      <c r="D143" s="236" t="s">
        <v>140</v>
      </c>
      <c r="E143" s="40"/>
      <c r="F143" s="237" t="s">
        <v>906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140</v>
      </c>
      <c r="AU143" s="17" t="s">
        <v>92</v>
      </c>
    </row>
    <row r="144" s="2" customFormat="1">
      <c r="A144" s="38"/>
      <c r="B144" s="39"/>
      <c r="C144" s="40"/>
      <c r="D144" s="231" t="s">
        <v>711</v>
      </c>
      <c r="E144" s="40"/>
      <c r="F144" s="284" t="s">
        <v>907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711</v>
      </c>
      <c r="AU144" s="17" t="s">
        <v>92</v>
      </c>
    </row>
    <row r="145" s="13" customFormat="1">
      <c r="A145" s="13"/>
      <c r="B145" s="238"/>
      <c r="C145" s="239"/>
      <c r="D145" s="231" t="s">
        <v>153</v>
      </c>
      <c r="E145" s="240" t="s">
        <v>1</v>
      </c>
      <c r="F145" s="241" t="s">
        <v>92</v>
      </c>
      <c r="G145" s="239"/>
      <c r="H145" s="242">
        <v>2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153</v>
      </c>
      <c r="AU145" s="248" t="s">
        <v>92</v>
      </c>
      <c r="AV145" s="13" t="s">
        <v>92</v>
      </c>
      <c r="AW145" s="13" t="s">
        <v>36</v>
      </c>
      <c r="AX145" s="13" t="s">
        <v>83</v>
      </c>
      <c r="AY145" s="248" t="s">
        <v>130</v>
      </c>
    </row>
    <row r="146" s="15" customFormat="1">
      <c r="A146" s="15"/>
      <c r="B146" s="260"/>
      <c r="C146" s="261"/>
      <c r="D146" s="231" t="s">
        <v>153</v>
      </c>
      <c r="E146" s="262" t="s">
        <v>1</v>
      </c>
      <c r="F146" s="263" t="s">
        <v>908</v>
      </c>
      <c r="G146" s="261"/>
      <c r="H146" s="262" t="s">
        <v>1</v>
      </c>
      <c r="I146" s="264"/>
      <c r="J146" s="261"/>
      <c r="K146" s="261"/>
      <c r="L146" s="265"/>
      <c r="M146" s="266"/>
      <c r="N146" s="267"/>
      <c r="O146" s="267"/>
      <c r="P146" s="267"/>
      <c r="Q146" s="267"/>
      <c r="R146" s="267"/>
      <c r="S146" s="267"/>
      <c r="T146" s="26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9" t="s">
        <v>153</v>
      </c>
      <c r="AU146" s="269" t="s">
        <v>92</v>
      </c>
      <c r="AV146" s="15" t="s">
        <v>88</v>
      </c>
      <c r="AW146" s="15" t="s">
        <v>36</v>
      </c>
      <c r="AX146" s="15" t="s">
        <v>83</v>
      </c>
      <c r="AY146" s="269" t="s">
        <v>130</v>
      </c>
    </row>
    <row r="147" s="13" customFormat="1">
      <c r="A147" s="13"/>
      <c r="B147" s="238"/>
      <c r="C147" s="239"/>
      <c r="D147" s="231" t="s">
        <v>153</v>
      </c>
      <c r="E147" s="240" t="s">
        <v>1</v>
      </c>
      <c r="F147" s="241" t="s">
        <v>147</v>
      </c>
      <c r="G147" s="239"/>
      <c r="H147" s="242">
        <v>3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153</v>
      </c>
      <c r="AU147" s="248" t="s">
        <v>92</v>
      </c>
      <c r="AV147" s="13" t="s">
        <v>92</v>
      </c>
      <c r="AW147" s="13" t="s">
        <v>36</v>
      </c>
      <c r="AX147" s="13" t="s">
        <v>83</v>
      </c>
      <c r="AY147" s="248" t="s">
        <v>130</v>
      </c>
    </row>
    <row r="148" s="14" customFormat="1">
      <c r="A148" s="14"/>
      <c r="B148" s="249"/>
      <c r="C148" s="250"/>
      <c r="D148" s="231" t="s">
        <v>153</v>
      </c>
      <c r="E148" s="251" t="s">
        <v>1</v>
      </c>
      <c r="F148" s="252" t="s">
        <v>164</v>
      </c>
      <c r="G148" s="250"/>
      <c r="H148" s="253">
        <v>5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153</v>
      </c>
      <c r="AU148" s="259" t="s">
        <v>92</v>
      </c>
      <c r="AV148" s="14" t="s">
        <v>95</v>
      </c>
      <c r="AW148" s="14" t="s">
        <v>36</v>
      </c>
      <c r="AX148" s="14" t="s">
        <v>88</v>
      </c>
      <c r="AY148" s="259" t="s">
        <v>130</v>
      </c>
    </row>
    <row r="149" s="12" customFormat="1" ht="22.8" customHeight="1">
      <c r="A149" s="12"/>
      <c r="B149" s="202"/>
      <c r="C149" s="203"/>
      <c r="D149" s="204" t="s">
        <v>82</v>
      </c>
      <c r="E149" s="216" t="s">
        <v>909</v>
      </c>
      <c r="F149" s="216" t="s">
        <v>910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SUM(P150:P155)</f>
        <v>0</v>
      </c>
      <c r="Q149" s="210"/>
      <c r="R149" s="211">
        <f>SUM(R150:R155)</f>
        <v>0</v>
      </c>
      <c r="S149" s="210"/>
      <c r="T149" s="212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165</v>
      </c>
      <c r="AT149" s="214" t="s">
        <v>82</v>
      </c>
      <c r="AU149" s="214" t="s">
        <v>88</v>
      </c>
      <c r="AY149" s="213" t="s">
        <v>130</v>
      </c>
      <c r="BK149" s="215">
        <f>SUM(BK150:BK155)</f>
        <v>0</v>
      </c>
    </row>
    <row r="150" s="2" customFormat="1" ht="21.75" customHeight="1">
      <c r="A150" s="38"/>
      <c r="B150" s="39"/>
      <c r="C150" s="218" t="s">
        <v>182</v>
      </c>
      <c r="D150" s="218" t="s">
        <v>132</v>
      </c>
      <c r="E150" s="219" t="s">
        <v>911</v>
      </c>
      <c r="F150" s="220" t="s">
        <v>912</v>
      </c>
      <c r="G150" s="221" t="s">
        <v>879</v>
      </c>
      <c r="H150" s="222">
        <v>1</v>
      </c>
      <c r="I150" s="223"/>
      <c r="J150" s="224">
        <f>ROUND(I150*H150,2)</f>
        <v>0</v>
      </c>
      <c r="K150" s="220" t="s">
        <v>136</v>
      </c>
      <c r="L150" s="44"/>
      <c r="M150" s="225" t="s">
        <v>1</v>
      </c>
      <c r="N150" s="226" t="s">
        <v>48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880</v>
      </c>
      <c r="AT150" s="229" t="s">
        <v>132</v>
      </c>
      <c r="AU150" s="229" t="s">
        <v>92</v>
      </c>
      <c r="AY150" s="17" t="s">
        <v>130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88</v>
      </c>
      <c r="BK150" s="230">
        <f>ROUND(I150*H150,2)</f>
        <v>0</v>
      </c>
      <c r="BL150" s="17" t="s">
        <v>880</v>
      </c>
      <c r="BM150" s="229" t="s">
        <v>913</v>
      </c>
    </row>
    <row r="151" s="2" customFormat="1">
      <c r="A151" s="38"/>
      <c r="B151" s="39"/>
      <c r="C151" s="40"/>
      <c r="D151" s="231" t="s">
        <v>138</v>
      </c>
      <c r="E151" s="40"/>
      <c r="F151" s="232" t="s">
        <v>912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138</v>
      </c>
      <c r="AU151" s="17" t="s">
        <v>92</v>
      </c>
    </row>
    <row r="152" s="2" customFormat="1">
      <c r="A152" s="38"/>
      <c r="B152" s="39"/>
      <c r="C152" s="40"/>
      <c r="D152" s="236" t="s">
        <v>140</v>
      </c>
      <c r="E152" s="40"/>
      <c r="F152" s="237" t="s">
        <v>914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140</v>
      </c>
      <c r="AU152" s="17" t="s">
        <v>92</v>
      </c>
    </row>
    <row r="153" s="2" customFormat="1" ht="24.15" customHeight="1">
      <c r="A153" s="38"/>
      <c r="B153" s="39"/>
      <c r="C153" s="218" t="s">
        <v>188</v>
      </c>
      <c r="D153" s="218" t="s">
        <v>132</v>
      </c>
      <c r="E153" s="219" t="s">
        <v>915</v>
      </c>
      <c r="F153" s="220" t="s">
        <v>916</v>
      </c>
      <c r="G153" s="221" t="s">
        <v>879</v>
      </c>
      <c r="H153" s="222">
        <v>1</v>
      </c>
      <c r="I153" s="223"/>
      <c r="J153" s="224">
        <f>ROUND(I153*H153,2)</f>
        <v>0</v>
      </c>
      <c r="K153" s="220" t="s">
        <v>136</v>
      </c>
      <c r="L153" s="44"/>
      <c r="M153" s="225" t="s">
        <v>1</v>
      </c>
      <c r="N153" s="226" t="s">
        <v>48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880</v>
      </c>
      <c r="AT153" s="229" t="s">
        <v>132</v>
      </c>
      <c r="AU153" s="229" t="s">
        <v>92</v>
      </c>
      <c r="AY153" s="17" t="s">
        <v>130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88</v>
      </c>
      <c r="BK153" s="230">
        <f>ROUND(I153*H153,2)</f>
        <v>0</v>
      </c>
      <c r="BL153" s="17" t="s">
        <v>880</v>
      </c>
      <c r="BM153" s="229" t="s">
        <v>917</v>
      </c>
    </row>
    <row r="154" s="2" customFormat="1">
      <c r="A154" s="38"/>
      <c r="B154" s="39"/>
      <c r="C154" s="40"/>
      <c r="D154" s="231" t="s">
        <v>138</v>
      </c>
      <c r="E154" s="40"/>
      <c r="F154" s="232" t="s">
        <v>916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138</v>
      </c>
      <c r="AU154" s="17" t="s">
        <v>92</v>
      </c>
    </row>
    <row r="155" s="2" customFormat="1">
      <c r="A155" s="38"/>
      <c r="B155" s="39"/>
      <c r="C155" s="40"/>
      <c r="D155" s="236" t="s">
        <v>140</v>
      </c>
      <c r="E155" s="40"/>
      <c r="F155" s="237" t="s">
        <v>918</v>
      </c>
      <c r="G155" s="40"/>
      <c r="H155" s="40"/>
      <c r="I155" s="233"/>
      <c r="J155" s="40"/>
      <c r="K155" s="40"/>
      <c r="L155" s="44"/>
      <c r="M155" s="280"/>
      <c r="N155" s="281"/>
      <c r="O155" s="282"/>
      <c r="P155" s="282"/>
      <c r="Q155" s="282"/>
      <c r="R155" s="282"/>
      <c r="S155" s="282"/>
      <c r="T155" s="28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140</v>
      </c>
      <c r="AU155" s="17" t="s">
        <v>92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67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8edG5dZDn5QRyQQDoHmos3DVXcwLoq6qwI79PUku2HOD/MRY+WrYH0qCiqBkrkh+mm4BV5PoH3rMLU1DsFsg4A==" hashValue="yZVDmb0s4Blah9xIMkxWOD46KODXDwEJvOBwwdGktPkDiUwGgXitzFlONxBlKlQwkvSxSpd0giyNjxg8FftCfg==" algorithmName="SHA-512" password="CB6D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5_02/011002000"/>
    <hyperlink ref="F129" r:id="rId2" display="https://podminky.urs.cz/item/CS_URS_2025_02/012002000"/>
    <hyperlink ref="F132" r:id="rId3" display="https://podminky.urs.cz/item/CS_URS_2025_02/013254000"/>
    <hyperlink ref="F136" r:id="rId4" display="https://podminky.urs.cz/item/CS_URS_2025_02/030001000"/>
    <hyperlink ref="F139" r:id="rId5" display="https://podminky.urs.cz/item/CS_URS_2025_02/034503000"/>
    <hyperlink ref="F143" r:id="rId6" display="https://podminky.urs.cz/item/CS_URS_2025_02/043154000"/>
    <hyperlink ref="F152" r:id="rId7" display="https://podminky.urs.cz/item/CS_URS_2025_02/072103001"/>
    <hyperlink ref="F155" r:id="rId8" display="https://podminky.urs.cz/item/CS_URS_2025_02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PC-HP\Káťa</dc:creator>
  <cp:lastModifiedBy>PC-HP\Káťa</cp:lastModifiedBy>
  <dcterms:created xsi:type="dcterms:W3CDTF">2025-08-26T10:31:11Z</dcterms:created>
  <dcterms:modified xsi:type="dcterms:W3CDTF">2025-08-26T10:31:14Z</dcterms:modified>
</cp:coreProperties>
</file>